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2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DIO'!$A$1:$H$27</definedName>
    <definedName name="_xlnm.Print_Area" localSheetId="1">'PLAN PRIHODA'!$A$1:$H$48</definedName>
    <definedName name="_xlnm.Print_Area" localSheetId="2">'PLAN RASHODA I IZDATAKA'!$A$1:$N$559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N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<sst xmlns="http://schemas.openxmlformats.org/spreadsheetml/2006/main" count="625" uniqueCount="348">
  <si>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</si>
  <si>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</si>
  <si>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</si>
  <si>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</si>
  <si>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</si>
  <si>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</si>
  <si>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</si>
  <si>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</si>
  <si>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</si>
  <si>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</si>
  <si>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</si>
  <si>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</si>
  <si>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</si>
  <si>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</si>
  <si>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</si>
  <si>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</si>
  <si>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</si>
  <si>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</si>
  <si>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</si>
  <si>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</si>
  <si>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</si>
  <si>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</si>
  <si>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</si>
  <si>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</si>
  <si>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</si>
  <si>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</si>
  <si>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</si>
  <si>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</si>
  <si>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</si>
  <si>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</si>
  <si>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</si>
  <si>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</si>
  <si>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</si>
  <si>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</si>
  <si>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</si>
  <si>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</si>
  <si>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</si>
  <si>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</si>
  <si>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</si>
  <si>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</si>
  <si>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pozicija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</si>
  <si>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</si>
  <si>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</si>
  <si>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</si>
  <si>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</si>
  <si>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</si>
  <si>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</si>
  <si>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</si>
  <si>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</si>
  <si>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</si>
  <si>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</si>
  <si>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</si>
  <si>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</si>
  <si>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</si>
  <si>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</si>
  <si>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</si>
  <si>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</si>
  <si>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</si>
  <si>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</si>
  <si>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</si>
  <si>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</si>
  <si>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</si>
  <si>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</si>
  <si>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</si>
  <si>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</si>
  <si>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</si>
  <si>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</si>
  <si>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</si>
  <si>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</si>
  <si>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</si>
  <si>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</si>
  <si>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</si>
  <si>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</si>
  <si>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</si>
  <si>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</si>
  <si>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</si>
  <si>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</si>
  <si>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</si>
  <si>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</si>
  <si>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</si>
  <si>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</si>
  <si>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</si>
  <si>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</si>
  <si>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</si>
  <si>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</si>
  <si>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</si>
  <si>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</si>
  <si>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</si>
  <si>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</si>
  <si>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</si>
  <si>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</si>
  <si>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</si>
  <si>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</si>
  <si>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</si>
  <si>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</si>
  <si>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</si>
  <si>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</si>
  <si>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</si>
  <si>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</si>
  <si>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</si>
  <si>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</si>
  <si>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</si>
  <si>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</si>
  <si>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</si>
  <si>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</si>
  <si>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</si>
  <si>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</si>
  <si>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SUFINANCIRANJE MEĐUMJESNOG PRIJEVOZA UČENIKA SREDNJIH ŠKOLA OSJEČKO-BARANJSKE ŽUPANIJE</t>
  </si>
  <si>
    <t>A 7008 06</t>
  </si>
  <si>
    <t>ISPRAĆAJ MATURANATA</t>
  </si>
  <si>
    <t>T 7008 07</t>
  </si>
  <si>
    <t>SUFINANCIRANJE PROJEKTA OBILJEŽAVANJA DANA SJEĆANJA NA ŽRTVU VUKOVARA</t>
  </si>
  <si>
    <t>2017.</t>
  </si>
  <si>
    <t>Zgrade znanstvene i obrazov.inst.(škole)</t>
  </si>
  <si>
    <t>Dnevnice za službeni put u zemlji</t>
  </si>
  <si>
    <t>Naknada za smještaj za sl.put u zemlji</t>
  </si>
  <si>
    <t>Naknada za prijevoz za sl. put u zemlji</t>
  </si>
  <si>
    <t>Seminari,savjetovanja i simpoziji</t>
  </si>
  <si>
    <t>Uredski materijal</t>
  </si>
  <si>
    <t>Literatura</t>
  </si>
  <si>
    <t>Materijal i sredstva za čišćenje i održ.</t>
  </si>
  <si>
    <t>Ostali materijal za potrebe redovnog posl.</t>
  </si>
  <si>
    <t>Mat.i dijelovi za tek.i inv.odr.građ.objekata</t>
  </si>
  <si>
    <t>Mat.i dijeloviza tek.i inv.odr.postrojenja i opr.</t>
  </si>
  <si>
    <t>Usluge telefona,telefaxa</t>
  </si>
  <si>
    <t>Usluge interneta</t>
  </si>
  <si>
    <t>Poštarina</t>
  </si>
  <si>
    <t>Opskrba vodom</t>
  </si>
  <si>
    <t>Iznošenje i odvoz smeća</t>
  </si>
  <si>
    <t>Deratizacija i dezinfekcija</t>
  </si>
  <si>
    <t>Obvezni prevent. i zdr..pregledi</t>
  </si>
  <si>
    <t>Ostale računalne usluge</t>
  </si>
  <si>
    <t>Grafičke i tiskarske usluge,usl.kopiranja i uvezivanja</t>
  </si>
  <si>
    <t>Ostale nespomenute usluge</t>
  </si>
  <si>
    <t>Naknada za prijevoz  na posao i s posla</t>
  </si>
  <si>
    <t>Električna energija</t>
  </si>
  <si>
    <t>Topla voda</t>
  </si>
  <si>
    <t>Usluge trk.i inv. održ.građ.obj.</t>
  </si>
  <si>
    <t>Usluge tek.i inv.održ.postroj.i opreme</t>
  </si>
  <si>
    <t>Ostale komun.usluge</t>
  </si>
  <si>
    <t>Najamnine za građ.objekte</t>
  </si>
  <si>
    <t>obvezni zdr.i prevent.pregledi</t>
  </si>
  <si>
    <t>Plaće za zaposlene</t>
  </si>
  <si>
    <t>Doprinosi za zdrav.osig.</t>
  </si>
  <si>
    <t>Dop.za obv.osig. Zaštite na radu</t>
  </si>
  <si>
    <t>Doprinos za zapošljavanje</t>
  </si>
  <si>
    <t>Ugovor o djelu</t>
  </si>
  <si>
    <t>Grafučke i tiskarske usluge</t>
  </si>
  <si>
    <t>Program</t>
  </si>
  <si>
    <t>A1007</t>
  </si>
  <si>
    <t>ŽUPANIJSKA I MEĐUŽUPANIJSKA NATJECANJA</t>
  </si>
  <si>
    <t>Naknade za prijevoz na sl. Putu</t>
  </si>
  <si>
    <t>Naknada troš.osobama iznad radnog odnosa</t>
  </si>
  <si>
    <t>Naknada tr.služ.puta</t>
  </si>
  <si>
    <t>A 1009</t>
  </si>
  <si>
    <t>Naknada troškova zaposlenima</t>
  </si>
  <si>
    <t>Dnevnice za službeni put u inozemstvo</t>
  </si>
  <si>
    <t>Ostali rashodi za služb.putovanja</t>
  </si>
  <si>
    <t>A1017</t>
  </si>
  <si>
    <t>Plaće</t>
  </si>
  <si>
    <t>Dop.za obvezno zdr.osig.</t>
  </si>
  <si>
    <t>Dop.za obv.zdr.osig.zašt.na radu</t>
  </si>
  <si>
    <t>Dop. Za zapošljavanje</t>
  </si>
  <si>
    <t>Dop.za obv.osig.u slučaju nezaposl.</t>
  </si>
  <si>
    <t>Poseban dop. Za poticanje zapoš.s invali.</t>
  </si>
  <si>
    <t>Naknada trošk. Zaposlenima</t>
  </si>
  <si>
    <t xml:space="preserve">Službena putovanja </t>
  </si>
  <si>
    <t>Naknada za smještaj na sl. putu u zemlji</t>
  </si>
  <si>
    <t>Rashodi za materijal i energ.</t>
  </si>
  <si>
    <t>Sitni inventar</t>
  </si>
  <si>
    <t>Usluge telefona pošte i prijevoza</t>
  </si>
  <si>
    <t>Ostali nespomenuti rash</t>
  </si>
  <si>
    <t>Ostali nespomenuti rashodi</t>
  </si>
  <si>
    <t>Ostali finan.rashodi</t>
  </si>
  <si>
    <t>Usluge banaka</t>
  </si>
  <si>
    <t>Zatezne kamate iz posl.odnosa</t>
  </si>
  <si>
    <t>Rashodi za nabavu nef. Imovine</t>
  </si>
  <si>
    <t>Rashodi za nabavu dug.imovine</t>
  </si>
  <si>
    <t>Računala i računalna oprema</t>
  </si>
  <si>
    <t>Uredski namještaj</t>
  </si>
  <si>
    <t>Ostala uredska oprema</t>
  </si>
  <si>
    <t xml:space="preserve">Knjige, umjetnička djela </t>
  </si>
  <si>
    <t>Knjige u knjižnicama</t>
  </si>
  <si>
    <t>A 1021</t>
  </si>
  <si>
    <t>MEĐUŽUPANIJSKA STRUČNA VIJEĆA</t>
  </si>
  <si>
    <t>Rashodi za mat. I energ.</t>
  </si>
  <si>
    <t>Uredski materijal i ostaliu mat-ras</t>
  </si>
  <si>
    <t>Intel.i osobne usl.</t>
  </si>
  <si>
    <t>Ostali nespom.ras.posl.</t>
  </si>
  <si>
    <t>A 1030</t>
  </si>
  <si>
    <t>Doprinosi</t>
  </si>
  <si>
    <t>Dop.za zdrav.osig.</t>
  </si>
  <si>
    <t>Doprinos za obvezno zdr.osig.</t>
  </si>
  <si>
    <t>Dop.za zdr.osig.zaštite na radu</t>
  </si>
  <si>
    <t>Dop.za obv.osig.u slučaju nezaposlenoisti</t>
  </si>
  <si>
    <t>Posebandop.za poticanje zapoš.invalid.</t>
  </si>
  <si>
    <t>Ras.za mate.</t>
  </si>
  <si>
    <t>A 1016</t>
  </si>
  <si>
    <t>MINISTARSTVO - PLAĆE</t>
  </si>
  <si>
    <t>Rashodi poslovanje</t>
  </si>
  <si>
    <t>Rashodi za zaposleni</t>
  </si>
  <si>
    <t xml:space="preserve">Plaće za prekovremeni rad </t>
  </si>
  <si>
    <t>Nagrade</t>
  </si>
  <si>
    <t>Darovi</t>
  </si>
  <si>
    <t>Otpremnine</t>
  </si>
  <si>
    <t xml:space="preserve">Naknade za bolest,invalid.i smrtni </t>
  </si>
  <si>
    <t>Ostali nenavedeni rash.</t>
  </si>
  <si>
    <t xml:space="preserve">Doprinosi na plaće </t>
  </si>
  <si>
    <t>Doprin.za zdr.osig.</t>
  </si>
  <si>
    <t>Dopr.za obvezno osig.</t>
  </si>
  <si>
    <t>Dop.za obv.zdr.osig.zašt.</t>
  </si>
  <si>
    <t>Dop.za zapošlj.</t>
  </si>
  <si>
    <t>Dop.za obvez.osig.slučaju nezaposl.</t>
  </si>
  <si>
    <t>Poseb.dop.za zapoš.osi+oba s invalid.</t>
  </si>
  <si>
    <t>Ministarstvo</t>
  </si>
  <si>
    <t>SREDNJE ŠKOLSTVO-VLASTITI I OSTALI</t>
  </si>
  <si>
    <t>6711 Županijski pror.</t>
  </si>
  <si>
    <t>6711Državni pror.</t>
  </si>
  <si>
    <t xml:space="preserve">VIŠAK PRIHODA </t>
  </si>
  <si>
    <t>Ostale rashodi za službena putovanja</t>
  </si>
  <si>
    <t>Namirnice</t>
  </si>
  <si>
    <t>OBRAZOVANJE ODRASLIH I NAJAM PR.</t>
  </si>
  <si>
    <t>Dnevnice za službeni put</t>
  </si>
  <si>
    <t>Prijevoz na službenom putu</t>
  </si>
  <si>
    <t>Ostali troškovi na sl.putu</t>
  </si>
  <si>
    <t>Stručna usavršavanja</t>
  </si>
  <si>
    <t>Seminari, savjetovanja</t>
  </si>
  <si>
    <t>Uredski mat. I ostali mat.</t>
  </si>
  <si>
    <t>Stručna literatura</t>
  </si>
  <si>
    <t>Materijal za čišćenje</t>
  </si>
  <si>
    <t xml:space="preserve">Mat.i dij.za tek.i inv.održavanje </t>
  </si>
  <si>
    <t>Mat.i dij.za tek.i inv.održavanje objekata</t>
  </si>
  <si>
    <t>Mat.i dij.za tek.i inv.održavanje opreme</t>
  </si>
  <si>
    <t>Služb. ,radna i zaštitna odjeća</t>
  </si>
  <si>
    <t>Usl.telefona</t>
  </si>
  <si>
    <t>Rash.na dod.ulaganja na imovinu</t>
  </si>
  <si>
    <t>Dodatna ulaganja na građ.obj.</t>
  </si>
  <si>
    <t>DOM</t>
  </si>
  <si>
    <t>SMJEŠTAJ U DOMU</t>
  </si>
  <si>
    <t>Dnevnice na sl.putu</t>
  </si>
  <si>
    <t>Smještaj na sl.putu</t>
  </si>
  <si>
    <t>Prijevoz na sl.putu</t>
  </si>
  <si>
    <t>Ostali rash.-za sl.putovanja</t>
  </si>
  <si>
    <t>Stučno usavršavanje</t>
  </si>
  <si>
    <t>Rash.za mat. I energiju</t>
  </si>
  <si>
    <t>Uredski mat. I ost. m.ras.</t>
  </si>
  <si>
    <t xml:space="preserve">Materijal za čišćenje </t>
  </si>
  <si>
    <t>HTZ oprema</t>
  </si>
  <si>
    <t>Ostali materijal</t>
  </si>
  <si>
    <t xml:space="preserve">Namirnice </t>
  </si>
  <si>
    <t>Toplinska energija</t>
  </si>
  <si>
    <t>Mat. I dij. za tekuće i inv. održavanje</t>
  </si>
  <si>
    <t>Mat. I dij. za tekuće i inv. Održavanje gr.</t>
  </si>
  <si>
    <t>Mat. I d. za tek. I inv. održav. opreme</t>
  </si>
  <si>
    <t>Službena , radna i zaštitna odjeća</t>
  </si>
  <si>
    <t>Sljužbena, radna i zaštitna odjeća</t>
  </si>
  <si>
    <t>Usluge telefona, pošte i p.</t>
  </si>
  <si>
    <t>Usluge telefona.</t>
  </si>
  <si>
    <t>Usluge pošte</t>
  </si>
  <si>
    <t>Ostale usl.za prijevoz</t>
  </si>
  <si>
    <t>Usl.tek. I inv.održavanja</t>
  </si>
  <si>
    <t>Usl.tek. I i.o.objekata</t>
  </si>
  <si>
    <t>Usl.tek.i i.od.opreme</t>
  </si>
  <si>
    <t>Utrošena voda</t>
  </si>
  <si>
    <t>Odvoz smeća</t>
  </si>
  <si>
    <t>deratizacija i dezinsekcija</t>
  </si>
  <si>
    <t xml:space="preserve">Usl.čišćenja i pranja </t>
  </si>
  <si>
    <t>Zdrav. i veterin. Usluge</t>
  </si>
  <si>
    <t>Ostale zdrav. i veterin. Usluge</t>
  </si>
  <si>
    <t xml:space="preserve">Ostale usluge </t>
  </si>
  <si>
    <t>Ostale nesp. Usluge</t>
  </si>
  <si>
    <t>Ostali nesp.rashodi</t>
  </si>
  <si>
    <t>Rashodi za nab.nef.imov.</t>
  </si>
  <si>
    <t>Uredski namj. I rač.oprema</t>
  </si>
  <si>
    <t xml:space="preserve">Uredski namještaj </t>
  </si>
  <si>
    <t>Uređaji, strojevi i opr.</t>
  </si>
  <si>
    <t>Strojevi</t>
  </si>
  <si>
    <t>Računala i rač.oprema</t>
  </si>
  <si>
    <t>Prihodi od Radionice</t>
  </si>
  <si>
    <t>ŠKOLSKA RADIONICA ZA PRAK. NASTAVU</t>
  </si>
  <si>
    <t>Rashodi za materijal</t>
  </si>
  <si>
    <t>Uredski i ost.materijal</t>
  </si>
  <si>
    <t>Roba</t>
  </si>
  <si>
    <t>Motorni benzin</t>
  </si>
  <si>
    <t>Mat. I dij. za tek. I i.od.</t>
  </si>
  <si>
    <t>Mat. I dij. za tek. I i.od. Obj.</t>
  </si>
  <si>
    <t>Mat. I dij. za tek. I i.od. Opreme</t>
  </si>
  <si>
    <t>Službena i rad. Odj.</t>
  </si>
  <si>
    <t xml:space="preserve">Usluge telefona </t>
  </si>
  <si>
    <t>Usluge tek. I inv. Održavanja</t>
  </si>
  <si>
    <t>usl.tek i inv.odr. Opreme</t>
  </si>
  <si>
    <t>usl.tek i inv.odr. objekata</t>
  </si>
  <si>
    <t>Usl.tek. I inv.od.pr.sr.</t>
  </si>
  <si>
    <t>deratizacija idez.</t>
  </si>
  <si>
    <t>Pričuva</t>
  </si>
  <si>
    <t>komunalna naknada</t>
  </si>
  <si>
    <t>Zdravstvene usluge</t>
  </si>
  <si>
    <t>Ostale zdrav. i vet.usluge</t>
  </si>
  <si>
    <t>Intelektualne i osobne usl.</t>
  </si>
  <si>
    <t>Autorski honorari</t>
  </si>
  <si>
    <t>Ostale int.usluge</t>
  </si>
  <si>
    <t>Grafičke i tisk.usl.kop.</t>
  </si>
  <si>
    <t>Usl.pri reg.prom.sred.</t>
  </si>
  <si>
    <t>Ost.nespomenute usluge</t>
  </si>
  <si>
    <t>Ostali nesp.rash.poslovanja</t>
  </si>
  <si>
    <t>Premije osiguranja prijv.sr.</t>
  </si>
  <si>
    <t>Ostali nespom.rashodi</t>
  </si>
  <si>
    <t>Bankarske usluge i p.p.</t>
  </si>
  <si>
    <t>Rashodi za nab.proizv.</t>
  </si>
  <si>
    <t>Postrijenja i prema</t>
  </si>
  <si>
    <t>Uredski namj. I rač.op.</t>
  </si>
  <si>
    <t>Računala i račun.oprema</t>
  </si>
  <si>
    <t>Oprema za odr. I zaštitu</t>
  </si>
  <si>
    <t>Oprema za vent. I hlađenje</t>
  </si>
  <si>
    <t>66151Obrazovanje odraslih i najam</t>
  </si>
  <si>
    <t>66151 Prihodi od Radionice</t>
  </si>
  <si>
    <t>65264 Upl.učenika za Dom</t>
  </si>
  <si>
    <t>Ukupno prihodi i primici za 2017.</t>
  </si>
  <si>
    <t>6711 Državni pr.</t>
  </si>
  <si>
    <t>66151 Obrazovanje odrasli i najam</t>
  </si>
  <si>
    <t>PLAN PRIHODA I PRIMITAKA ZA:TRGOVAČKA I KOM. ŠKOLA DAVOR MILAS</t>
  </si>
  <si>
    <t>Računovođa:</t>
  </si>
  <si>
    <t>Ravnateljica:</t>
  </si>
  <si>
    <t>PLAN RASHODA I IZDATAKA ZA:  TRGOVAČKA I KOM. ŠKOLA DAVOR MILAS</t>
  </si>
  <si>
    <t xml:space="preserve"> </t>
  </si>
  <si>
    <t>PROJEKCIJA PLANA ZA 2018.</t>
  </si>
  <si>
    <t>DONACIJE</t>
  </si>
  <si>
    <t>Usluge tek. I investic. Održavanja</t>
  </si>
  <si>
    <t>Usluge tek. Inv.održ. Građ.. Objekata</t>
  </si>
  <si>
    <t>Ostale komunalne usluge</t>
  </si>
  <si>
    <t>OSTALI PRIHODI I KAMATE</t>
  </si>
  <si>
    <t>Rashodi protokola</t>
  </si>
  <si>
    <t>Zapošljavanje osoba sa invaliditetom</t>
  </si>
  <si>
    <t>2018.</t>
  </si>
  <si>
    <t>Ukupno prihodi i primici za 2018.</t>
  </si>
  <si>
    <t>PRIJEDLOG FINANCIJSKOG PLANA TRGOVAČKA I KOM.ŠK.DAVOR MILAS  ZA 2017. I                                                                                                                                                PROJEKCIJA PLANA ZA  2018. I 2019. GODINU</t>
  </si>
  <si>
    <t>Prijedlog plana 
za 2017.</t>
  </si>
  <si>
    <t>Projekcija plana
za 2018.</t>
  </si>
  <si>
    <t>Projekcija plana 
za 2019.</t>
  </si>
  <si>
    <t xml:space="preserve"> U OSIJEKU 30.09.2016.             Računovođa:</t>
  </si>
  <si>
    <t>2019.</t>
  </si>
  <si>
    <t>Ukupno prihodi i primici za 2019.</t>
  </si>
  <si>
    <t>U Osijeku, 30,09,2016</t>
  </si>
  <si>
    <t>PRIJEDLOG PLANA ZA 2017.</t>
  </si>
  <si>
    <t>PROJEKCIJA PLANA ZA 2019.</t>
  </si>
  <si>
    <t>Usl.tek.i inv.odr. Objekata</t>
  </si>
  <si>
    <t>Usl.tek.i inv.odr. Opreme</t>
  </si>
  <si>
    <t>U OSIJEKU 30.09.2016.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</si>
</sst>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9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sz val="10"/>
      <color indexed="10"/>
      <name val="Times New Roman"/>
      <family val="1"/>
    </font>
    <font>
      <sz val="10"/>
      <color indexed="49"/>
      <name val="Times New Roman"/>
      <family val="1"/>
    </font>
    <font>
      <sz val="10"/>
      <color indexed="49"/>
      <name val="Arial"/>
      <family val="2"/>
    </font>
    <font>
      <sz val="10"/>
      <color indexed="10"/>
      <name val="Arial"/>
      <family val="2"/>
    </font>
    <font>
      <sz val="10"/>
      <color indexed="57"/>
      <name val="Times New Roman"/>
      <family val="1"/>
    </font>
    <font>
      <sz val="10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0"/>
      <name val="Arial"/>
      <family val="2"/>
    </font>
    <font>
      <sz val="9"/>
      <color indexed="50"/>
      <name val="Arial"/>
      <family val="2"/>
    </font>
    <font>
      <sz val="10"/>
      <color indexed="5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6" tint="-0.4999699890613556"/>
      <name val="Arial"/>
      <family val="2"/>
    </font>
    <font>
      <sz val="9"/>
      <color theme="6" tint="-0.4999699890613556"/>
      <name val="Arial"/>
      <family val="2"/>
    </font>
    <font>
      <b/>
      <sz val="9"/>
      <color theme="6" tint="-0.4999699890613556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16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73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74" fillId="41" borderId="7" applyNumberFormat="0" applyAlignment="0" applyProtection="0"/>
    <xf numFmtId="0" fontId="75" fillId="41" borderId="8" applyNumberFormat="0" applyAlignment="0" applyProtection="0"/>
    <xf numFmtId="0" fontId="15" fillId="0" borderId="9" applyNumberFormat="0" applyFill="0" applyAlignment="0" applyProtection="0"/>
    <xf numFmtId="0" fontId="76" fillId="42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81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8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83" fillId="44" borderId="16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6" fillId="0" borderId="18" applyNumberFormat="0" applyFill="0" applyAlignment="0" applyProtection="0"/>
    <xf numFmtId="0" fontId="87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42" xfId="0" applyNumberFormat="1" applyFont="1" applyFill="1" applyBorder="1" applyAlignment="1" applyProtection="1">
      <alignment horizontal="center" wrapText="1"/>
      <protection/>
    </xf>
    <xf numFmtId="0" fontId="27" fillId="0" borderId="42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0" xfId="0" applyNumberFormat="1" applyFont="1" applyFill="1" applyBorder="1" applyAlignment="1" applyProtection="1">
      <alignment/>
      <protection/>
    </xf>
    <xf numFmtId="3" fontId="34" fillId="0" borderId="42" xfId="0" applyNumberFormat="1" applyFont="1" applyBorder="1" applyAlignment="1">
      <alignment horizontal="right"/>
    </xf>
    <xf numFmtId="3" fontId="34" fillId="0" borderId="42" xfId="0" applyNumberFormat="1" applyFont="1" applyFill="1" applyBorder="1" applyAlignment="1" applyProtection="1">
      <alignment horizontal="righ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40" xfId="0" applyFont="1" applyBorder="1" applyAlignment="1" quotePrefix="1">
      <alignment horizontal="left"/>
    </xf>
    <xf numFmtId="0" fontId="34" fillId="0" borderId="40" xfId="0" applyNumberFormat="1" applyFont="1" applyFill="1" applyBorder="1" applyAlignment="1" applyProtection="1">
      <alignment wrapText="1"/>
      <protection/>
    </xf>
    <xf numFmtId="0" fontId="36" fillId="0" borderId="40" xfId="0" applyNumberFormat="1" applyFont="1" applyFill="1" applyBorder="1" applyAlignment="1" applyProtection="1">
      <alignment horizontal="center" wrapText="1"/>
      <protection/>
    </xf>
    <xf numFmtId="0" fontId="3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6" borderId="19" xfId="0" applyNumberFormat="1" applyFont="1" applyFill="1" applyBorder="1" applyAlignment="1">
      <alignment horizontal="right" vertical="top" wrapText="1"/>
    </xf>
    <xf numFmtId="1" fontId="22" fillId="46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178" fontId="39" fillId="16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47" borderId="0" xfId="102" applyNumberFormat="1" applyFont="1" applyFill="1" applyBorder="1" applyAlignment="1">
      <alignment wrapText="1"/>
    </xf>
    <xf numFmtId="178" fontId="40" fillId="47" borderId="0" xfId="102" applyNumberFormat="1" applyFont="1" applyFill="1" applyBorder="1" applyAlignment="1">
      <alignment wrapText="1"/>
    </xf>
    <xf numFmtId="4" fontId="27" fillId="16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1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39" fillId="16" borderId="0" xfId="0" applyFont="1" applyFill="1" applyBorder="1" applyAlignment="1">
      <alignment vertical="top"/>
    </xf>
    <xf numFmtId="0" fontId="39" fillId="16" borderId="0" xfId="0" applyFont="1" applyFill="1" applyBorder="1" applyAlignment="1">
      <alignment vertical="top" wrapText="1"/>
    </xf>
    <xf numFmtId="4" fontId="39" fillId="16" borderId="0" xfId="0" applyNumberFormat="1" applyFont="1" applyFill="1" applyBorder="1" applyAlignment="1">
      <alignment vertical="top" wrapText="1"/>
    </xf>
    <xf numFmtId="0" fontId="40" fillId="47" borderId="0" xfId="0" applyFont="1" applyFill="1" applyBorder="1" applyAlignment="1">
      <alignment vertical="top"/>
    </xf>
    <xf numFmtId="0" fontId="40" fillId="47" borderId="0" xfId="0" applyFont="1" applyFill="1" applyBorder="1" applyAlignment="1">
      <alignment horizontal="center" vertical="top"/>
    </xf>
    <xf numFmtId="0" fontId="40" fillId="47" borderId="0" xfId="0" applyFont="1" applyFill="1" applyBorder="1" applyAlignment="1">
      <alignment vertical="top" wrapText="1"/>
    </xf>
    <xf numFmtId="4" fontId="40" fillId="47" borderId="0" xfId="0" applyNumberFormat="1" applyFont="1" applyFill="1" applyBorder="1" applyAlignment="1">
      <alignment vertical="top" wrapText="1"/>
    </xf>
    <xf numFmtId="0" fontId="40" fillId="47" borderId="0" xfId="0" applyFont="1" applyFill="1" applyBorder="1" applyAlignment="1">
      <alignment vertical="top"/>
    </xf>
    <xf numFmtId="0" fontId="40" fillId="47" borderId="0" xfId="0" applyFont="1" applyFill="1" applyBorder="1" applyAlignment="1">
      <alignment vertical="top" wrapText="1"/>
    </xf>
    <xf numFmtId="4" fontId="40" fillId="47" borderId="0" xfId="0" applyNumberFormat="1" applyFont="1" applyFill="1" applyBorder="1" applyAlignment="1">
      <alignment vertical="top" wrapText="1"/>
    </xf>
    <xf numFmtId="0" fontId="39" fillId="16" borderId="0" xfId="0" applyFont="1" applyFill="1" applyBorder="1" applyAlignment="1">
      <alignment vertical="top"/>
    </xf>
    <xf numFmtId="0" fontId="39" fillId="16" borderId="0" xfId="0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vertical="top"/>
    </xf>
    <xf numFmtId="3" fontId="44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vertical="top" wrapText="1"/>
    </xf>
    <xf numFmtId="4" fontId="44" fillId="0" borderId="0" xfId="0" applyNumberFormat="1" applyFont="1" applyFill="1" applyBorder="1" applyAlignment="1">
      <alignment vertical="top" wrapText="1"/>
    </xf>
    <xf numFmtId="0" fontId="45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>
      <alignment vertical="top" wrapText="1"/>
    </xf>
    <xf numFmtId="4" fontId="44" fillId="0" borderId="0" xfId="0" applyNumberFormat="1" applyFont="1" applyFill="1" applyBorder="1" applyAlignment="1">
      <alignment vertical="top" wrapText="1"/>
    </xf>
    <xf numFmtId="4" fontId="46" fillId="0" borderId="0" xfId="0" applyNumberFormat="1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/>
    </xf>
    <xf numFmtId="3" fontId="47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vertical="top" wrapText="1"/>
    </xf>
    <xf numFmtId="4" fontId="47" fillId="0" borderId="0" xfId="0" applyNumberFormat="1" applyFont="1" applyFill="1" applyBorder="1" applyAlignment="1">
      <alignment vertical="top" wrapText="1"/>
    </xf>
    <xf numFmtId="0" fontId="48" fillId="0" borderId="0" xfId="0" applyNumberFormat="1" applyFont="1" applyFill="1" applyBorder="1" applyAlignment="1" applyProtection="1">
      <alignment/>
      <protection/>
    </xf>
    <xf numFmtId="0" fontId="46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vertical="top" wrapText="1"/>
    </xf>
    <xf numFmtId="0" fontId="49" fillId="0" borderId="0" xfId="0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>
      <alignment vertical="top"/>
    </xf>
    <xf numFmtId="0" fontId="50" fillId="0" borderId="0" xfId="0" applyFont="1" applyFill="1" applyBorder="1" applyAlignment="1">
      <alignment vertical="top" wrapText="1"/>
    </xf>
    <xf numFmtId="4" fontId="50" fillId="0" borderId="0" xfId="0" applyNumberFormat="1" applyFont="1" applyFill="1" applyBorder="1" applyAlignment="1">
      <alignment vertical="top" wrapText="1"/>
    </xf>
    <xf numFmtId="0" fontId="51" fillId="0" borderId="0" xfId="0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>
      <alignment horizontal="center" vertical="top"/>
    </xf>
    <xf numFmtId="178" fontId="47" fillId="0" borderId="0" xfId="102" applyNumberFormat="1" applyFont="1" applyFill="1" applyBorder="1" applyAlignment="1">
      <alignment wrapText="1"/>
    </xf>
    <xf numFmtId="178" fontId="46" fillId="0" borderId="0" xfId="102" applyNumberFormat="1" applyFont="1" applyFill="1" applyBorder="1" applyAlignment="1">
      <alignment wrapText="1"/>
    </xf>
    <xf numFmtId="178" fontId="50" fillId="0" borderId="0" xfId="102" applyNumberFormat="1" applyFont="1" applyFill="1" applyBorder="1" applyAlignment="1">
      <alignment wrapText="1"/>
    </xf>
    <xf numFmtId="3" fontId="46" fillId="0" borderId="0" xfId="0" applyNumberFormat="1" applyFont="1" applyFill="1" applyBorder="1" applyAlignment="1">
      <alignment horizontal="center" vertical="top"/>
    </xf>
    <xf numFmtId="0" fontId="52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NumberFormat="1" applyFont="1" applyFill="1" applyBorder="1" applyAlignment="1" applyProtection="1">
      <alignment wrapText="1"/>
      <protection/>
    </xf>
    <xf numFmtId="4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5" fillId="0" borderId="0" xfId="0" applyNumberFormat="1" applyFont="1" applyFill="1" applyBorder="1" applyAlignment="1" applyProtection="1">
      <alignment horizontal="center"/>
      <protection/>
    </xf>
    <xf numFmtId="0" fontId="56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 horizontal="center"/>
      <protection/>
    </xf>
    <xf numFmtId="0" fontId="58" fillId="0" borderId="0" xfId="0" applyNumberFormat="1" applyFont="1" applyFill="1" applyBorder="1" applyAlignment="1" applyProtection="1">
      <alignment wrapText="1"/>
      <protection/>
    </xf>
    <xf numFmtId="4" fontId="59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55" fillId="48" borderId="0" xfId="0" applyNumberFormat="1" applyFont="1" applyFill="1" applyBorder="1" applyAlignment="1" applyProtection="1">
      <alignment horizontal="center"/>
      <protection/>
    </xf>
    <xf numFmtId="0" fontId="56" fillId="48" borderId="0" xfId="0" applyNumberFormat="1" applyFont="1" applyFill="1" applyBorder="1" applyAlignment="1" applyProtection="1">
      <alignment wrapText="1"/>
      <protection/>
    </xf>
    <xf numFmtId="4" fontId="21" fillId="48" borderId="0" xfId="0" applyNumberFormat="1" applyFont="1" applyFill="1" applyBorder="1" applyAlignment="1" applyProtection="1">
      <alignment/>
      <protection/>
    </xf>
    <xf numFmtId="0" fontId="21" fillId="48" borderId="0" xfId="0" applyNumberFormat="1" applyFont="1" applyFill="1" applyBorder="1" applyAlignment="1" applyProtection="1">
      <alignment/>
      <protection/>
    </xf>
    <xf numFmtId="0" fontId="55" fillId="49" borderId="0" xfId="0" applyNumberFormat="1" applyFont="1" applyFill="1" applyBorder="1" applyAlignment="1" applyProtection="1">
      <alignment horizontal="center"/>
      <protection/>
    </xf>
    <xf numFmtId="0" fontId="56" fillId="49" borderId="0" xfId="0" applyNumberFormat="1" applyFont="1" applyFill="1" applyBorder="1" applyAlignment="1" applyProtection="1">
      <alignment wrapText="1"/>
      <protection/>
    </xf>
    <xf numFmtId="4" fontId="21" fillId="49" borderId="0" xfId="0" applyNumberFormat="1" applyFont="1" applyFill="1" applyBorder="1" applyAlignment="1" applyProtection="1">
      <alignment/>
      <protection/>
    </xf>
    <xf numFmtId="0" fontId="21" fillId="49" borderId="0" xfId="0" applyNumberFormat="1" applyFont="1" applyFill="1" applyBorder="1" applyAlignment="1" applyProtection="1">
      <alignment/>
      <protection/>
    </xf>
    <xf numFmtId="0" fontId="24" fillId="47" borderId="0" xfId="0" applyNumberFormat="1" applyFont="1" applyFill="1" applyBorder="1" applyAlignment="1" applyProtection="1">
      <alignment horizontal="center"/>
      <protection/>
    </xf>
    <xf numFmtId="0" fontId="23" fillId="47" borderId="0" xfId="0" applyNumberFormat="1" applyFont="1" applyFill="1" applyBorder="1" applyAlignment="1" applyProtection="1">
      <alignment wrapText="1"/>
      <protection/>
    </xf>
    <xf numFmtId="4" fontId="25" fillId="47" borderId="0" xfId="0" applyNumberFormat="1" applyFont="1" applyFill="1" applyBorder="1" applyAlignment="1" applyProtection="1">
      <alignment/>
      <protection/>
    </xf>
    <xf numFmtId="0" fontId="25" fillId="47" borderId="0" xfId="0" applyNumberFormat="1" applyFont="1" applyFill="1" applyBorder="1" applyAlignment="1" applyProtection="1">
      <alignment/>
      <protection/>
    </xf>
    <xf numFmtId="0" fontId="60" fillId="0" borderId="0" xfId="0" applyNumberFormat="1" applyFont="1" applyFill="1" applyBorder="1" applyAlignment="1" applyProtection="1">
      <alignment horizontal="center"/>
      <protection/>
    </xf>
    <xf numFmtId="0" fontId="61" fillId="0" borderId="0" xfId="0" applyNumberFormat="1" applyFont="1" applyFill="1" applyBorder="1" applyAlignment="1" applyProtection="1">
      <alignment wrapText="1"/>
      <protection/>
    </xf>
    <xf numFmtId="4" fontId="49" fillId="0" borderId="0" xfId="0" applyNumberFormat="1" applyFont="1" applyFill="1" applyBorder="1" applyAlignment="1" applyProtection="1">
      <alignment/>
      <protection/>
    </xf>
    <xf numFmtId="1" fontId="22" fillId="46" borderId="44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78" fontId="40" fillId="16" borderId="0" xfId="102" applyNumberFormat="1" applyFont="1" applyFill="1" applyBorder="1" applyAlignment="1">
      <alignment wrapText="1"/>
    </xf>
    <xf numFmtId="4" fontId="23" fillId="47" borderId="0" xfId="0" applyNumberFormat="1" applyFont="1" applyFill="1" applyBorder="1" applyAlignment="1" applyProtection="1">
      <alignment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4" fontId="25" fillId="32" borderId="0" xfId="0" applyNumberFormat="1" applyFont="1" applyFill="1" applyBorder="1" applyAlignment="1" applyProtection="1">
      <alignment/>
      <protection/>
    </xf>
    <xf numFmtId="0" fontId="25" fillId="32" borderId="0" xfId="0" applyNumberFormat="1" applyFont="1" applyFill="1" applyBorder="1" applyAlignment="1" applyProtection="1">
      <alignment/>
      <protection/>
    </xf>
    <xf numFmtId="0" fontId="55" fillId="32" borderId="0" xfId="0" applyNumberFormat="1" applyFont="1" applyFill="1" applyBorder="1" applyAlignment="1" applyProtection="1">
      <alignment horizontal="center"/>
      <protection/>
    </xf>
    <xf numFmtId="0" fontId="56" fillId="32" borderId="0" xfId="0" applyNumberFormat="1" applyFont="1" applyFill="1" applyBorder="1" applyAlignment="1" applyProtection="1">
      <alignment wrapText="1"/>
      <protection/>
    </xf>
    <xf numFmtId="4" fontId="21" fillId="32" borderId="0" xfId="0" applyNumberFormat="1" applyFont="1" applyFill="1" applyBorder="1" applyAlignment="1" applyProtection="1">
      <alignment/>
      <protection/>
    </xf>
    <xf numFmtId="0" fontId="21" fillId="32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55" fillId="0" borderId="0" xfId="0" applyNumberFormat="1" applyFont="1" applyFill="1" applyBorder="1" applyAlignment="1" applyProtection="1">
      <alignment wrapText="1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61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4" fontId="58" fillId="0" borderId="0" xfId="0" applyNumberFormat="1" applyFont="1" applyFill="1" applyBorder="1" applyAlignment="1" applyProtection="1">
      <alignment/>
      <protection/>
    </xf>
    <xf numFmtId="0" fontId="24" fillId="47" borderId="0" xfId="0" applyNumberFormat="1" applyFont="1" applyFill="1" applyBorder="1" applyAlignment="1" applyProtection="1">
      <alignment wrapText="1"/>
      <protection/>
    </xf>
    <xf numFmtId="4" fontId="62" fillId="0" borderId="0" xfId="0" applyNumberFormat="1" applyFont="1" applyFill="1" applyBorder="1" applyAlignment="1" applyProtection="1">
      <alignment/>
      <protection/>
    </xf>
    <xf numFmtId="4" fontId="51" fillId="0" borderId="0" xfId="0" applyNumberFormat="1" applyFont="1" applyFill="1" applyBorder="1" applyAlignment="1" applyProtection="1">
      <alignment/>
      <protection/>
    </xf>
    <xf numFmtId="4" fontId="88" fillId="0" borderId="0" xfId="0" applyNumberFormat="1" applyFont="1" applyFill="1" applyBorder="1" applyAlignment="1" applyProtection="1">
      <alignment/>
      <protection/>
    </xf>
    <xf numFmtId="0" fontId="89" fillId="0" borderId="0" xfId="0" applyNumberFormat="1" applyFont="1" applyFill="1" applyBorder="1" applyAlignment="1" applyProtection="1">
      <alignment wrapText="1"/>
      <protection/>
    </xf>
    <xf numFmtId="0" fontId="90" fillId="0" borderId="0" xfId="0" applyNumberFormat="1" applyFont="1" applyFill="1" applyBorder="1" applyAlignment="1" applyProtection="1">
      <alignment horizontal="center"/>
      <protection/>
    </xf>
    <xf numFmtId="0" fontId="91" fillId="0" borderId="0" xfId="0" applyNumberFormat="1" applyFont="1" applyFill="1" applyBorder="1" applyAlignment="1" applyProtection="1">
      <alignment horizontal="center"/>
      <protection/>
    </xf>
    <xf numFmtId="0" fontId="92" fillId="0" borderId="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45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3" fontId="22" fillId="0" borderId="45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0101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0101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4869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4869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6" sqref="A16:H16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216" t="s">
        <v>335</v>
      </c>
      <c r="B1" s="216"/>
      <c r="C1" s="216"/>
      <c r="D1" s="216"/>
      <c r="E1" s="216"/>
      <c r="F1" s="216"/>
      <c r="G1" s="216"/>
      <c r="H1" s="216"/>
    </row>
    <row r="2" spans="1:8" s="70" customFormat="1" ht="26.25" customHeight="1">
      <c r="A2" s="216" t="s">
        <v>37</v>
      </c>
      <c r="B2" s="216"/>
      <c r="C2" s="216"/>
      <c r="D2" s="216"/>
      <c r="E2" s="216"/>
      <c r="F2" s="216"/>
      <c r="G2" s="217"/>
      <c r="H2" s="217"/>
    </row>
    <row r="3" spans="1:8" ht="25.5" customHeight="1">
      <c r="A3" s="216"/>
      <c r="B3" s="216"/>
      <c r="C3" s="216"/>
      <c r="D3" s="216"/>
      <c r="E3" s="216"/>
      <c r="F3" s="216"/>
      <c r="G3" s="216"/>
      <c r="H3" s="218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336</v>
      </c>
      <c r="G5" s="77" t="s">
        <v>337</v>
      </c>
      <c r="H5" s="78" t="s">
        <v>338</v>
      </c>
      <c r="I5" s="79"/>
    </row>
    <row r="6" spans="1:9" ht="27.75" customHeight="1">
      <c r="A6" s="214" t="s">
        <v>38</v>
      </c>
      <c r="B6" s="213"/>
      <c r="C6" s="213"/>
      <c r="D6" s="213"/>
      <c r="E6" s="215"/>
      <c r="F6" s="82">
        <v>14251973</v>
      </c>
      <c r="G6" s="82">
        <v>14251973</v>
      </c>
      <c r="H6" s="82">
        <v>14251973</v>
      </c>
      <c r="I6" s="95"/>
    </row>
    <row r="7" spans="1:8" ht="22.5" customHeight="1">
      <c r="A7" s="214" t="s">
        <v>0</v>
      </c>
      <c r="B7" s="213"/>
      <c r="C7" s="213"/>
      <c r="D7" s="213"/>
      <c r="E7" s="215"/>
      <c r="F7" s="81">
        <v>14251588</v>
      </c>
      <c r="G7" s="81">
        <v>14251588</v>
      </c>
      <c r="H7" s="81">
        <v>14251588</v>
      </c>
    </row>
    <row r="8" spans="1:8" ht="22.5" customHeight="1">
      <c r="A8" s="219" t="s">
        <v>1</v>
      </c>
      <c r="B8" s="215"/>
      <c r="C8" s="215"/>
      <c r="D8" s="215"/>
      <c r="E8" s="215"/>
      <c r="F8" s="81">
        <v>385</v>
      </c>
      <c r="G8" s="81">
        <v>385</v>
      </c>
      <c r="H8" s="81">
        <v>385</v>
      </c>
    </row>
    <row r="9" spans="1:8" ht="22.5" customHeight="1">
      <c r="A9" s="96" t="s">
        <v>39</v>
      </c>
      <c r="B9" s="80"/>
      <c r="C9" s="80"/>
      <c r="D9" s="80"/>
      <c r="E9" s="80"/>
      <c r="F9" s="81">
        <v>14251973</v>
      </c>
      <c r="G9" s="81">
        <v>14251973</v>
      </c>
      <c r="H9" s="81">
        <v>14251973</v>
      </c>
    </row>
    <row r="10" spans="1:8" ht="22.5" customHeight="1">
      <c r="A10" s="212" t="s">
        <v>2</v>
      </c>
      <c r="B10" s="213"/>
      <c r="C10" s="213"/>
      <c r="D10" s="213"/>
      <c r="E10" s="220"/>
      <c r="F10" s="82">
        <v>14099973</v>
      </c>
      <c r="G10" s="82">
        <v>14099973</v>
      </c>
      <c r="H10" s="82">
        <v>14099973</v>
      </c>
    </row>
    <row r="11" spans="1:8" ht="22.5" customHeight="1">
      <c r="A11" s="219" t="s">
        <v>3</v>
      </c>
      <c r="B11" s="215"/>
      <c r="C11" s="215"/>
      <c r="D11" s="215"/>
      <c r="E11" s="215"/>
      <c r="F11" s="82">
        <v>152000</v>
      </c>
      <c r="G11" s="82">
        <v>152000</v>
      </c>
      <c r="H11" s="82">
        <v>152000</v>
      </c>
    </row>
    <row r="12" spans="1:8" ht="22.5" customHeight="1">
      <c r="A12" s="212" t="s">
        <v>4</v>
      </c>
      <c r="B12" s="213"/>
      <c r="C12" s="213"/>
      <c r="D12" s="213"/>
      <c r="E12" s="213"/>
      <c r="F12" s="82">
        <f>+F6-F9</f>
        <v>0</v>
      </c>
      <c r="G12" s="82">
        <f>+G6-G9</f>
        <v>0</v>
      </c>
      <c r="H12" s="82">
        <f>+H6-H9</f>
        <v>0</v>
      </c>
    </row>
    <row r="13" spans="1:8" ht="25.5" customHeight="1">
      <c r="A13" s="216"/>
      <c r="B13" s="221"/>
      <c r="C13" s="221"/>
      <c r="D13" s="221"/>
      <c r="E13" s="221"/>
      <c r="F13" s="218"/>
      <c r="G13" s="218"/>
      <c r="H13" s="218"/>
    </row>
    <row r="14" spans="1:8" ht="27.75" customHeight="1">
      <c r="A14" s="73"/>
      <c r="B14" s="74"/>
      <c r="C14" s="74"/>
      <c r="D14" s="75"/>
      <c r="E14" s="76"/>
      <c r="F14" s="77" t="s">
        <v>336</v>
      </c>
      <c r="G14" s="77" t="s">
        <v>337</v>
      </c>
      <c r="H14" s="78" t="s">
        <v>338</v>
      </c>
    </row>
    <row r="15" spans="1:8" ht="22.5" customHeight="1">
      <c r="A15" s="222" t="s">
        <v>5</v>
      </c>
      <c r="B15" s="223"/>
      <c r="C15" s="223"/>
      <c r="D15" s="223"/>
      <c r="E15" s="224"/>
      <c r="F15" s="84">
        <v>1405082</v>
      </c>
      <c r="G15" s="84">
        <v>1405082</v>
      </c>
      <c r="H15" s="82">
        <v>1405082</v>
      </c>
    </row>
    <row r="16" spans="1:8" s="65" customFormat="1" ht="25.5" customHeight="1">
      <c r="A16" s="225"/>
      <c r="B16" s="221"/>
      <c r="C16" s="221"/>
      <c r="D16" s="221"/>
      <c r="E16" s="221"/>
      <c r="F16" s="218"/>
      <c r="G16" s="218"/>
      <c r="H16" s="218"/>
    </row>
    <row r="17" spans="1:8" s="65" customFormat="1" ht="27.75" customHeight="1">
      <c r="A17" s="73"/>
      <c r="B17" s="74"/>
      <c r="C17" s="74"/>
      <c r="D17" s="75"/>
      <c r="E17" s="76"/>
      <c r="F17" s="77" t="s">
        <v>336</v>
      </c>
      <c r="G17" s="77" t="s">
        <v>337</v>
      </c>
      <c r="H17" s="78" t="s">
        <v>338</v>
      </c>
    </row>
    <row r="18" spans="1:8" s="65" customFormat="1" ht="22.5" customHeight="1">
      <c r="A18" s="214" t="s">
        <v>6</v>
      </c>
      <c r="B18" s="213"/>
      <c r="C18" s="213"/>
      <c r="D18" s="213"/>
      <c r="E18" s="213"/>
      <c r="F18" s="81"/>
      <c r="G18" s="81"/>
      <c r="H18" s="81"/>
    </row>
    <row r="19" spans="1:8" s="65" customFormat="1" ht="22.5" customHeight="1">
      <c r="A19" s="214" t="s">
        <v>7</v>
      </c>
      <c r="B19" s="213"/>
      <c r="C19" s="213"/>
      <c r="D19" s="213"/>
      <c r="E19" s="213"/>
      <c r="F19" s="81"/>
      <c r="G19" s="81"/>
      <c r="H19" s="81"/>
    </row>
    <row r="20" spans="1:8" s="65" customFormat="1" ht="22.5" customHeight="1">
      <c r="A20" s="212" t="s">
        <v>8</v>
      </c>
      <c r="B20" s="213"/>
      <c r="C20" s="213"/>
      <c r="D20" s="213"/>
      <c r="E20" s="213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212" t="s">
        <v>9</v>
      </c>
      <c r="B22" s="213"/>
      <c r="C22" s="213"/>
      <c r="D22" s="213"/>
      <c r="E22" s="213"/>
      <c r="F22" s="81">
        <f>SUM(F12,F15,F20)</f>
        <v>1405082</v>
      </c>
      <c r="G22" s="81">
        <f>SUM(G12,G15,G20)</f>
        <v>1405082</v>
      </c>
      <c r="H22" s="81">
        <f>SUM(H12,H15,H20)</f>
        <v>1405082</v>
      </c>
    </row>
    <row r="23" spans="1:5" s="65" customFormat="1" ht="18" customHeight="1">
      <c r="A23" s="89"/>
      <c r="B23" s="72"/>
      <c r="C23" s="72"/>
      <c r="D23" s="72"/>
      <c r="E23" s="72"/>
    </row>
    <row r="26" spans="5:7" ht="12.75">
      <c r="E26" s="10" t="s">
        <v>339</v>
      </c>
      <c r="G26" s="10" t="s">
        <v>322</v>
      </c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25">
      <selection activeCell="C34" sqref="C34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216" t="s">
        <v>320</v>
      </c>
      <c r="B1" s="216"/>
      <c r="C1" s="216"/>
      <c r="D1" s="216"/>
      <c r="E1" s="216"/>
      <c r="F1" s="216"/>
      <c r="G1" s="216"/>
      <c r="H1" s="216"/>
    </row>
    <row r="2" spans="1:8" s="1" customFormat="1" ht="13.5" thickBot="1">
      <c r="A2" s="13"/>
      <c r="H2" s="14" t="s">
        <v>10</v>
      </c>
    </row>
    <row r="3" spans="1:8" s="1" customFormat="1" ht="26.25" thickBot="1">
      <c r="A3" s="91" t="s">
        <v>11</v>
      </c>
      <c r="B3" s="226" t="s">
        <v>112</v>
      </c>
      <c r="C3" s="227"/>
      <c r="D3" s="227"/>
      <c r="E3" s="227"/>
      <c r="F3" s="227"/>
      <c r="G3" s="227"/>
      <c r="H3" s="228"/>
    </row>
    <row r="4" spans="1:8" s="1" customFormat="1" ht="77.25" thickBot="1">
      <c r="A4" s="92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3.5" thickBot="1">
      <c r="A5" s="182"/>
      <c r="B5" s="183"/>
      <c r="C5" s="184"/>
      <c r="D5" s="184"/>
      <c r="E5" s="184"/>
      <c r="F5" s="184"/>
      <c r="G5" s="185"/>
      <c r="H5" s="186"/>
    </row>
    <row r="6" spans="1:8" s="1" customFormat="1" ht="25.5" customHeight="1">
      <c r="A6" s="2" t="s">
        <v>314</v>
      </c>
      <c r="B6" s="3"/>
      <c r="C6" s="4">
        <v>312585</v>
      </c>
      <c r="D6" s="5"/>
      <c r="E6" s="6"/>
      <c r="F6" s="6"/>
      <c r="G6" s="7"/>
      <c r="H6" s="8"/>
    </row>
    <row r="7" spans="1:8" s="1" customFormat="1" ht="25.5">
      <c r="A7" s="18" t="s">
        <v>315</v>
      </c>
      <c r="B7" s="19"/>
      <c r="C7" s="20">
        <v>2220000</v>
      </c>
      <c r="D7" s="20"/>
      <c r="E7" s="20"/>
      <c r="F7" s="20"/>
      <c r="G7" s="21"/>
      <c r="H7" s="22"/>
    </row>
    <row r="8" spans="1:8" s="1" customFormat="1" ht="38.25">
      <c r="A8" s="18" t="s">
        <v>316</v>
      </c>
      <c r="B8" s="19"/>
      <c r="C8" s="20">
        <v>1140300</v>
      </c>
      <c r="D8" s="20"/>
      <c r="E8" s="20"/>
      <c r="F8" s="20"/>
      <c r="G8" s="21"/>
      <c r="H8" s="22"/>
    </row>
    <row r="9" spans="1:8" s="1" customFormat="1" ht="12.75">
      <c r="A9" s="24"/>
      <c r="B9" s="19"/>
      <c r="C9" s="20"/>
      <c r="D9" s="20"/>
      <c r="E9" s="20"/>
      <c r="F9" s="20"/>
      <c r="G9" s="21"/>
      <c r="H9" s="22"/>
    </row>
    <row r="10" spans="1:8" s="1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1" customFormat="1" ht="25.5">
      <c r="A11" s="24" t="s">
        <v>216</v>
      </c>
      <c r="B11" s="19">
        <v>2369059</v>
      </c>
      <c r="C11" s="20"/>
      <c r="D11" s="20"/>
      <c r="E11" s="20"/>
      <c r="F11" s="20"/>
      <c r="G11" s="21"/>
      <c r="H11" s="22"/>
    </row>
    <row r="12" spans="1:8" s="1" customFormat="1" ht="12.75">
      <c r="A12" s="24" t="s">
        <v>217</v>
      </c>
      <c r="B12" s="19">
        <v>8210029</v>
      </c>
      <c r="C12" s="20"/>
      <c r="D12" s="20"/>
      <c r="E12" s="20"/>
      <c r="F12" s="20"/>
      <c r="G12" s="21"/>
      <c r="H12" s="22"/>
    </row>
    <row r="13" spans="1:8" s="1" customFormat="1" ht="13.5" thickBot="1">
      <c r="A13" s="25" t="s">
        <v>218</v>
      </c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20</v>
      </c>
      <c r="B14" s="31">
        <f>SUM(B6:B12)</f>
        <v>10579088</v>
      </c>
      <c r="C14" s="31">
        <f>SUM(C6:C12)</f>
        <v>3672885</v>
      </c>
      <c r="D14" s="32">
        <f>D6</f>
        <v>0</v>
      </c>
      <c r="E14" s="31">
        <v>0</v>
      </c>
      <c r="F14" s="32">
        <f>+F7</f>
        <v>0</v>
      </c>
      <c r="G14" s="31">
        <v>0</v>
      </c>
      <c r="H14" s="33">
        <v>0</v>
      </c>
    </row>
    <row r="15" spans="1:8" s="1" customFormat="1" ht="28.5" customHeight="1" thickBot="1">
      <c r="A15" s="30" t="s">
        <v>317</v>
      </c>
      <c r="B15" s="231">
        <f>B14+C14+D14+E14+F14+G14+H14</f>
        <v>14251973</v>
      </c>
      <c r="C15" s="232"/>
      <c r="D15" s="232"/>
      <c r="E15" s="232"/>
      <c r="F15" s="232"/>
      <c r="G15" s="232"/>
      <c r="H15" s="233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11</v>
      </c>
      <c r="B17" s="226" t="s">
        <v>333</v>
      </c>
      <c r="C17" s="227"/>
      <c r="D17" s="227"/>
      <c r="E17" s="227"/>
      <c r="F17" s="227"/>
      <c r="G17" s="227"/>
      <c r="H17" s="228"/>
    </row>
    <row r="18" spans="1:8" ht="77.25" thickBot="1">
      <c r="A18" s="94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18</v>
      </c>
      <c r="H18" s="17" t="s">
        <v>19</v>
      </c>
    </row>
    <row r="19" spans="1:8" ht="25.5">
      <c r="A19" s="2" t="s">
        <v>314</v>
      </c>
      <c r="B19" s="3"/>
      <c r="C19" s="4">
        <v>312585</v>
      </c>
      <c r="D19" s="5"/>
      <c r="E19" s="6"/>
      <c r="F19" s="6"/>
      <c r="G19" s="7"/>
      <c r="H19" s="8"/>
    </row>
    <row r="20" spans="1:8" ht="25.5">
      <c r="A20" s="18" t="s">
        <v>315</v>
      </c>
      <c r="B20" s="19"/>
      <c r="C20" s="20">
        <v>2220000</v>
      </c>
      <c r="D20" s="20"/>
      <c r="E20" s="20"/>
      <c r="F20" s="20"/>
      <c r="G20" s="21"/>
      <c r="H20" s="22"/>
    </row>
    <row r="21" spans="1:8" ht="38.25">
      <c r="A21" s="18" t="s">
        <v>316</v>
      </c>
      <c r="B21" s="19"/>
      <c r="C21" s="20">
        <v>1140300</v>
      </c>
      <c r="D21" s="20"/>
      <c r="E21" s="20"/>
      <c r="F21" s="20"/>
      <c r="G21" s="21"/>
      <c r="H21" s="22"/>
    </row>
    <row r="22" spans="1:8" ht="25.5">
      <c r="A22" s="23" t="s">
        <v>216</v>
      </c>
      <c r="B22" s="19">
        <v>2369059</v>
      </c>
      <c r="C22" s="20"/>
      <c r="D22" s="20"/>
      <c r="E22" s="20"/>
      <c r="F22" s="20"/>
      <c r="G22" s="21"/>
      <c r="H22" s="22"/>
    </row>
    <row r="23" spans="1:8" ht="12.75">
      <c r="A23" s="24" t="s">
        <v>318</v>
      </c>
      <c r="B23" s="19">
        <v>8210029</v>
      </c>
      <c r="C23" s="20"/>
      <c r="D23" s="20"/>
      <c r="E23" s="20"/>
      <c r="F23" s="20"/>
      <c r="G23" s="21"/>
      <c r="H23" s="22"/>
    </row>
    <row r="24" spans="1:8" ht="12.75">
      <c r="A24" s="24"/>
      <c r="B24" s="19"/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>
      <c r="A28" s="30" t="s">
        <v>20</v>
      </c>
      <c r="B28" s="31">
        <f>SUM(B20:B26)</f>
        <v>10579088</v>
      </c>
      <c r="C28" s="31">
        <f>SUM(C19:C26)</f>
        <v>3672885</v>
      </c>
      <c r="D28" s="32">
        <f>D19</f>
        <v>0</v>
      </c>
      <c r="E28" s="31">
        <v>0</v>
      </c>
      <c r="F28" s="32">
        <f>+F20</f>
        <v>0</v>
      </c>
      <c r="G28" s="31">
        <v>0</v>
      </c>
      <c r="H28" s="33">
        <v>0</v>
      </c>
    </row>
    <row r="29" spans="1:8" s="1" customFormat="1" ht="28.5" customHeight="1" thickBot="1">
      <c r="A29" s="30" t="s">
        <v>334</v>
      </c>
      <c r="B29" s="231">
        <f>B28+C28+D28+E28+F28+G28+H28</f>
        <v>14251973</v>
      </c>
      <c r="C29" s="232"/>
      <c r="D29" s="232"/>
      <c r="E29" s="232"/>
      <c r="F29" s="232"/>
      <c r="G29" s="232"/>
      <c r="H29" s="233"/>
    </row>
    <row r="30" spans="4:5" ht="13.5" thickBot="1">
      <c r="D30" s="36"/>
      <c r="E30" s="37"/>
    </row>
    <row r="31" spans="1:8" ht="26.25" thickBot="1">
      <c r="A31" s="93" t="s">
        <v>11</v>
      </c>
      <c r="B31" s="226" t="s">
        <v>340</v>
      </c>
      <c r="C31" s="227"/>
      <c r="D31" s="227"/>
      <c r="E31" s="227"/>
      <c r="F31" s="227"/>
      <c r="G31" s="227"/>
      <c r="H31" s="228"/>
    </row>
    <row r="32" spans="1:8" ht="77.25" thickBot="1">
      <c r="A32" s="94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18</v>
      </c>
      <c r="H32" s="17" t="s">
        <v>19</v>
      </c>
    </row>
    <row r="33" spans="1:8" ht="38.25">
      <c r="A33" s="2" t="s">
        <v>319</v>
      </c>
      <c r="B33" s="3"/>
      <c r="C33" s="4">
        <v>312585</v>
      </c>
      <c r="D33" s="5"/>
      <c r="E33" s="6"/>
      <c r="F33" s="6"/>
      <c r="G33" s="7"/>
      <c r="H33" s="8"/>
    </row>
    <row r="34" spans="1:8" ht="25.5">
      <c r="A34" s="18" t="s">
        <v>315</v>
      </c>
      <c r="B34" s="19"/>
      <c r="C34" s="20">
        <v>2220000</v>
      </c>
      <c r="D34" s="20"/>
      <c r="E34" s="20"/>
      <c r="F34" s="20"/>
      <c r="G34" s="21"/>
      <c r="H34" s="22"/>
    </row>
    <row r="35" spans="1:8" ht="38.25">
      <c r="A35" s="18" t="s">
        <v>316</v>
      </c>
      <c r="B35" s="19"/>
      <c r="C35" s="20">
        <v>1140300</v>
      </c>
      <c r="D35" s="20"/>
      <c r="E35" s="20"/>
      <c r="F35" s="20"/>
      <c r="G35" s="21"/>
      <c r="H35" s="22"/>
    </row>
    <row r="36" spans="1:8" ht="25.5">
      <c r="A36" s="23" t="s">
        <v>216</v>
      </c>
      <c r="B36" s="19">
        <v>2369059</v>
      </c>
      <c r="C36" s="20"/>
      <c r="D36" s="20"/>
      <c r="E36" s="20"/>
      <c r="F36" s="20"/>
      <c r="G36" s="21"/>
      <c r="H36" s="22"/>
    </row>
    <row r="37" spans="1:8" ht="12.75">
      <c r="A37" s="24" t="s">
        <v>318</v>
      </c>
      <c r="B37" s="19">
        <v>8210029</v>
      </c>
      <c r="C37" s="20"/>
      <c r="D37" s="20"/>
      <c r="E37" s="20"/>
      <c r="F37" s="20"/>
      <c r="G37" s="21"/>
      <c r="H37" s="22"/>
    </row>
    <row r="38" spans="1:8" ht="13.5" customHeight="1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>
      <c r="A42" s="30" t="s">
        <v>20</v>
      </c>
      <c r="B42" s="31">
        <f>SUM(B34:B40)</f>
        <v>10579088</v>
      </c>
      <c r="C42" s="31">
        <f>SUM(C33:C40)</f>
        <v>3672885</v>
      </c>
      <c r="D42" s="32">
        <f>D33</f>
        <v>0</v>
      </c>
      <c r="E42" s="31">
        <v>0</v>
      </c>
      <c r="F42" s="32">
        <f>+F34</f>
        <v>0</v>
      </c>
      <c r="G42" s="31">
        <v>0</v>
      </c>
      <c r="H42" s="33">
        <v>0</v>
      </c>
    </row>
    <row r="43" spans="1:8" s="1" customFormat="1" ht="28.5" customHeight="1" thickBot="1">
      <c r="A43" s="30" t="s">
        <v>341</v>
      </c>
      <c r="B43" s="231">
        <f>B42+C42+D42+E42+F42+G42+H42</f>
        <v>14251973</v>
      </c>
      <c r="C43" s="232"/>
      <c r="D43" s="232"/>
      <c r="E43" s="232"/>
      <c r="F43" s="232"/>
      <c r="G43" s="232"/>
      <c r="H43" s="233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2:5" ht="13.5" customHeight="1">
      <c r="B46" s="38" t="s">
        <v>342</v>
      </c>
      <c r="D46" s="42"/>
      <c r="E46" s="43"/>
    </row>
    <row r="47" spans="2:6" ht="13.5" customHeight="1">
      <c r="B47" s="38" t="s">
        <v>324</v>
      </c>
      <c r="D47" s="50" t="s">
        <v>321</v>
      </c>
      <c r="E47" s="45"/>
      <c r="F47" s="10" t="s">
        <v>322</v>
      </c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229"/>
      <c r="B155" s="230"/>
      <c r="C155" s="230"/>
      <c r="D155" s="230"/>
      <c r="E155" s="230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67" r:id="rId2"/>
  <headerFooter alignWithMargins="0">
    <oddFooter>&amp;R&amp;P</oddFooter>
  </headerFooter>
  <rowBreaks count="3" manualBreakCount="3">
    <brk id="15" max="7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3"/>
  <sheetViews>
    <sheetView view="pageBreakPreview" zoomScaleSheetLayoutView="100" zoomScalePageLayoutView="0" workbookViewId="0" topLeftCell="A1">
      <selection activeCell="N14" sqref="N14"/>
    </sheetView>
  </sheetViews>
  <sheetFormatPr defaultColWidth="11.421875" defaultRowHeight="12.75"/>
  <cols>
    <col min="1" max="1" width="11.421875" style="114" bestFit="1" customWidth="1"/>
    <col min="2" max="2" width="6.7109375" style="114" customWidth="1"/>
    <col min="3" max="3" width="34.421875" style="115" customWidth="1"/>
    <col min="4" max="4" width="14.8515625" style="116" customWidth="1"/>
    <col min="5" max="5" width="11.7109375" style="116" bestFit="1" customWidth="1"/>
    <col min="6" max="6" width="12.8515625" style="116" customWidth="1"/>
    <col min="7" max="9" width="12.421875" style="116" customWidth="1"/>
    <col min="10" max="10" width="8.140625" style="116" customWidth="1"/>
    <col min="11" max="11" width="6.28125" style="116" customWidth="1"/>
    <col min="12" max="12" width="6.8515625" style="116" customWidth="1"/>
    <col min="13" max="14" width="12.7109375" style="116" bestFit="1" customWidth="1"/>
    <col min="15" max="16384" width="11.421875" style="9" customWidth="1"/>
  </cols>
  <sheetData>
    <row r="1" spans="1:14" ht="24" customHeight="1">
      <c r="A1" s="234" t="s">
        <v>323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s="10" customFormat="1" ht="157.5">
      <c r="A2" s="97" t="s">
        <v>21</v>
      </c>
      <c r="B2" s="97" t="s">
        <v>40</v>
      </c>
      <c r="C2" s="97" t="s">
        <v>22</v>
      </c>
      <c r="D2" s="103" t="s">
        <v>343</v>
      </c>
      <c r="E2" s="104" t="s">
        <v>13</v>
      </c>
      <c r="F2" s="104" t="s">
        <v>14</v>
      </c>
      <c r="G2" s="104" t="s">
        <v>214</v>
      </c>
      <c r="H2" s="104" t="s">
        <v>237</v>
      </c>
      <c r="I2" s="104" t="s">
        <v>278</v>
      </c>
      <c r="J2" s="104" t="s">
        <v>23</v>
      </c>
      <c r="K2" s="104" t="s">
        <v>18</v>
      </c>
      <c r="L2" s="104" t="s">
        <v>19</v>
      </c>
      <c r="M2" s="103" t="s">
        <v>325</v>
      </c>
      <c r="N2" s="103" t="s">
        <v>344</v>
      </c>
    </row>
    <row r="3" spans="1:14" ht="12.75">
      <c r="A3" s="98"/>
      <c r="B3" s="98"/>
      <c r="C3" s="105"/>
      <c r="D3" s="106">
        <f>SUM(E3+F3+G3+H3+I3)</f>
        <v>14251973</v>
      </c>
      <c r="E3" s="106">
        <f>SUM(E4+E152)</f>
        <v>2369059</v>
      </c>
      <c r="F3" s="106">
        <f>SUM(F247)</f>
        <v>312585</v>
      </c>
      <c r="G3" s="106">
        <f>SUM(G391)</f>
        <v>8210029</v>
      </c>
      <c r="H3" s="106">
        <f>SUM(H420,H474)</f>
        <v>1140300</v>
      </c>
      <c r="I3" s="106">
        <f>SUM(I486)</f>
        <v>2220000</v>
      </c>
      <c r="J3" s="106"/>
      <c r="K3" s="106"/>
      <c r="L3" s="106"/>
      <c r="M3" s="106">
        <v>14251973</v>
      </c>
      <c r="N3" s="106">
        <v>14251973</v>
      </c>
    </row>
    <row r="4" spans="1:14" ht="38.25">
      <c r="A4" s="117" t="s">
        <v>74</v>
      </c>
      <c r="B4" s="117"/>
      <c r="C4" s="118" t="s">
        <v>75</v>
      </c>
      <c r="D4" s="99">
        <f>SUM(D6,D12,D24,D32,D38,D106,D134)</f>
        <v>2365184</v>
      </c>
      <c r="E4" s="99">
        <f>SUM(E6,E12,E24,E32,E38,E106,E134)</f>
        <v>2365184</v>
      </c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2.75">
      <c r="A5" s="107"/>
      <c r="B5" s="108"/>
      <c r="C5" s="109"/>
      <c r="D5" s="10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25.5">
      <c r="A6" s="120" t="s">
        <v>76</v>
      </c>
      <c r="B6" s="121"/>
      <c r="C6" s="122" t="s">
        <v>77</v>
      </c>
      <c r="D6" s="101">
        <f aca="true" t="shared" si="0" ref="D6:E10">SUM(D7)</f>
        <v>0</v>
      </c>
      <c r="E6" s="123">
        <f t="shared" si="0"/>
        <v>0</v>
      </c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2.75">
      <c r="A7" s="107">
        <v>4</v>
      </c>
      <c r="B7" s="108"/>
      <c r="C7" s="109" t="s">
        <v>36</v>
      </c>
      <c r="D7" s="100">
        <f t="shared" si="0"/>
        <v>0</v>
      </c>
      <c r="E7" s="110">
        <f t="shared" si="0"/>
        <v>0</v>
      </c>
      <c r="F7" s="110"/>
      <c r="G7" s="110"/>
      <c r="H7" s="110"/>
      <c r="I7" s="110"/>
      <c r="J7" s="110"/>
      <c r="K7" s="110"/>
      <c r="L7" s="110"/>
      <c r="M7" s="110"/>
      <c r="N7" s="110"/>
    </row>
    <row r="8" spans="1:14" ht="25.5">
      <c r="A8" s="107">
        <v>42</v>
      </c>
      <c r="B8" s="108"/>
      <c r="C8" s="109" t="s">
        <v>42</v>
      </c>
      <c r="D8" s="100">
        <f t="shared" si="0"/>
        <v>0</v>
      </c>
      <c r="E8" s="110">
        <v>0</v>
      </c>
      <c r="F8" s="110"/>
      <c r="G8" s="110"/>
      <c r="H8" s="110"/>
      <c r="I8" s="110"/>
      <c r="J8" s="110"/>
      <c r="K8" s="110"/>
      <c r="L8" s="110"/>
      <c r="M8" s="110"/>
      <c r="N8" s="110"/>
    </row>
    <row r="9" spans="1:14" s="146" customFormat="1" ht="12.75">
      <c r="A9" s="143">
        <v>421</v>
      </c>
      <c r="B9" s="144"/>
      <c r="C9" s="145" t="s">
        <v>78</v>
      </c>
      <c r="D9" s="153">
        <f t="shared" si="0"/>
        <v>0</v>
      </c>
      <c r="E9" s="137">
        <f t="shared" si="0"/>
        <v>0</v>
      </c>
      <c r="F9" s="137"/>
      <c r="G9" s="137"/>
      <c r="H9" s="137"/>
      <c r="I9" s="137"/>
      <c r="J9" s="137"/>
      <c r="K9" s="137"/>
      <c r="L9" s="137"/>
      <c r="M9" s="137"/>
      <c r="N9" s="137"/>
    </row>
    <row r="10" spans="1:14" s="142" customFormat="1" ht="12.75">
      <c r="A10" s="138">
        <v>4212</v>
      </c>
      <c r="B10" s="139">
        <v>419</v>
      </c>
      <c r="C10" s="140" t="s">
        <v>41</v>
      </c>
      <c r="D10" s="152">
        <f t="shared" si="0"/>
        <v>0</v>
      </c>
      <c r="E10" s="141">
        <f t="shared" si="0"/>
        <v>0</v>
      </c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ht="12.75">
      <c r="A11" s="107">
        <v>42123</v>
      </c>
      <c r="B11" s="108"/>
      <c r="C11" s="109" t="s">
        <v>113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spans="1:14" ht="25.5">
      <c r="A12" s="120" t="s">
        <v>79</v>
      </c>
      <c r="B12" s="121"/>
      <c r="C12" s="122" t="s">
        <v>80</v>
      </c>
      <c r="D12" s="102">
        <f aca="true" t="shared" si="1" ref="D12:E15">SUM(D13)</f>
        <v>0</v>
      </c>
      <c r="E12" s="102">
        <f t="shared" si="1"/>
        <v>0</v>
      </c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ht="12.75">
      <c r="A13" s="107">
        <v>4</v>
      </c>
      <c r="B13" s="108"/>
      <c r="C13" s="109" t="s">
        <v>36</v>
      </c>
      <c r="D13" s="100">
        <f t="shared" si="1"/>
        <v>0</v>
      </c>
      <c r="E13" s="100">
        <f t="shared" si="1"/>
        <v>0</v>
      </c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4" ht="25.5">
      <c r="A14" s="107">
        <v>42</v>
      </c>
      <c r="B14" s="108"/>
      <c r="C14" s="109" t="s">
        <v>42</v>
      </c>
      <c r="D14" s="100">
        <f t="shared" si="1"/>
        <v>0</v>
      </c>
      <c r="E14" s="100">
        <f t="shared" si="1"/>
        <v>0</v>
      </c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ht="12.75">
      <c r="A15" s="107">
        <v>422</v>
      </c>
      <c r="B15" s="108"/>
      <c r="C15" s="109" t="s">
        <v>35</v>
      </c>
      <c r="D15" s="100">
        <f t="shared" si="1"/>
        <v>0</v>
      </c>
      <c r="E15" s="100">
        <f t="shared" si="1"/>
        <v>0</v>
      </c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ht="12.75">
      <c r="A16" s="107">
        <v>4221</v>
      </c>
      <c r="B16" s="111">
        <v>465</v>
      </c>
      <c r="C16" s="109" t="s">
        <v>43</v>
      </c>
      <c r="D16" s="100">
        <f>SUM(D17:D18)</f>
        <v>0</v>
      </c>
      <c r="E16" s="100">
        <f>SUM(E17:E18)</f>
        <v>0</v>
      </c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ht="12.75">
      <c r="A17" s="107">
        <v>42211</v>
      </c>
      <c r="B17" s="111"/>
      <c r="C17" s="109" t="s">
        <v>178</v>
      </c>
      <c r="D17" s="100">
        <v>0</v>
      </c>
      <c r="E17" s="100">
        <v>0</v>
      </c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12.75">
      <c r="A18" s="107">
        <v>42212</v>
      </c>
      <c r="B18" s="111"/>
      <c r="C18" s="109" t="s">
        <v>43</v>
      </c>
      <c r="D18" s="100">
        <v>0</v>
      </c>
      <c r="E18" s="100">
        <v>0</v>
      </c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12.75">
      <c r="A19" s="107">
        <v>4222</v>
      </c>
      <c r="B19" s="111">
        <v>466</v>
      </c>
      <c r="C19" s="109" t="s">
        <v>44</v>
      </c>
      <c r="D19" s="100">
        <v>0</v>
      </c>
      <c r="E19" s="100">
        <v>0</v>
      </c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2.75">
      <c r="A20" s="107">
        <v>4223</v>
      </c>
      <c r="B20" s="111">
        <v>467</v>
      </c>
      <c r="C20" s="109" t="s">
        <v>45</v>
      </c>
      <c r="D20" s="100">
        <v>0</v>
      </c>
      <c r="E20" s="100">
        <v>0</v>
      </c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12.75">
      <c r="A21" s="107">
        <v>4226</v>
      </c>
      <c r="B21" s="111">
        <v>468</v>
      </c>
      <c r="C21" s="109" t="s">
        <v>46</v>
      </c>
      <c r="D21" s="100">
        <v>0</v>
      </c>
      <c r="E21" s="100">
        <v>0</v>
      </c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4" ht="12.75">
      <c r="A22" s="107">
        <v>4227</v>
      </c>
      <c r="B22" s="111">
        <v>469</v>
      </c>
      <c r="C22" s="109" t="s">
        <v>47</v>
      </c>
      <c r="D22" s="100">
        <v>0</v>
      </c>
      <c r="E22" s="100">
        <v>0</v>
      </c>
      <c r="F22" s="110"/>
      <c r="G22" s="110"/>
      <c r="H22" s="110"/>
      <c r="I22" s="110"/>
      <c r="J22" s="110"/>
      <c r="K22" s="110"/>
      <c r="L22" s="110"/>
      <c r="M22" s="110"/>
      <c r="N22" s="110"/>
    </row>
    <row r="23" spans="1:14" ht="12.75">
      <c r="A23" s="107"/>
      <c r="B23" s="108"/>
      <c r="C23" s="109"/>
      <c r="D23" s="10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14" ht="38.25">
      <c r="A24" s="124" t="s">
        <v>81</v>
      </c>
      <c r="B24" s="124"/>
      <c r="C24" s="122" t="s">
        <v>82</v>
      </c>
      <c r="D24" s="102">
        <f aca="true" t="shared" si="2" ref="D24:E28">SUM(D25)</f>
        <v>120000</v>
      </c>
      <c r="E24" s="123">
        <f t="shared" si="2"/>
        <v>120000</v>
      </c>
      <c r="F24" s="123"/>
      <c r="G24" s="123"/>
      <c r="H24" s="123"/>
      <c r="I24" s="123"/>
      <c r="J24" s="123"/>
      <c r="K24" s="123"/>
      <c r="L24" s="123"/>
      <c r="M24" s="123">
        <v>120000</v>
      </c>
      <c r="N24" s="123">
        <v>120000</v>
      </c>
    </row>
    <row r="25" spans="1:14" ht="12.75">
      <c r="A25" s="107">
        <v>3</v>
      </c>
      <c r="B25" s="108"/>
      <c r="C25" s="109" t="s">
        <v>48</v>
      </c>
      <c r="D25" s="110">
        <f t="shared" si="2"/>
        <v>120000</v>
      </c>
      <c r="E25" s="110">
        <f t="shared" si="2"/>
        <v>120000</v>
      </c>
      <c r="F25" s="110"/>
      <c r="G25" s="110"/>
      <c r="H25" s="110"/>
      <c r="I25" s="110"/>
      <c r="J25" s="110"/>
      <c r="K25" s="110"/>
      <c r="L25" s="110"/>
      <c r="M25" s="110">
        <v>120000</v>
      </c>
      <c r="N25" s="110">
        <v>120000</v>
      </c>
    </row>
    <row r="26" spans="1:14" s="150" customFormat="1" ht="12.75">
      <c r="A26" s="147">
        <v>32</v>
      </c>
      <c r="B26" s="151"/>
      <c r="C26" s="148" t="s">
        <v>28</v>
      </c>
      <c r="D26" s="149">
        <f t="shared" si="2"/>
        <v>120000</v>
      </c>
      <c r="E26" s="149">
        <f t="shared" si="2"/>
        <v>120000</v>
      </c>
      <c r="F26" s="149"/>
      <c r="G26" s="149"/>
      <c r="H26" s="149"/>
      <c r="I26" s="149"/>
      <c r="J26" s="149"/>
      <c r="K26" s="149"/>
      <c r="L26" s="149"/>
      <c r="M26" s="149">
        <v>120000</v>
      </c>
      <c r="N26" s="149">
        <v>120000</v>
      </c>
    </row>
    <row r="27" spans="1:14" s="146" customFormat="1" ht="12.75">
      <c r="A27" s="143">
        <v>323</v>
      </c>
      <c r="B27" s="144"/>
      <c r="C27" s="145" t="s">
        <v>31</v>
      </c>
      <c r="D27" s="137">
        <f t="shared" si="2"/>
        <v>120000</v>
      </c>
      <c r="E27" s="137">
        <f t="shared" si="2"/>
        <v>120000</v>
      </c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s="142" customFormat="1" ht="12.75">
      <c r="A28" s="138">
        <v>3232</v>
      </c>
      <c r="B28" s="139">
        <v>470</v>
      </c>
      <c r="C28" s="140" t="s">
        <v>49</v>
      </c>
      <c r="D28" s="141">
        <f t="shared" si="2"/>
        <v>120000</v>
      </c>
      <c r="E28" s="141">
        <f t="shared" si="2"/>
        <v>120000</v>
      </c>
      <c r="F28" s="141"/>
      <c r="G28" s="141"/>
      <c r="H28" s="141"/>
      <c r="I28" s="141"/>
      <c r="J28" s="141"/>
      <c r="K28" s="141"/>
      <c r="L28" s="141"/>
      <c r="M28" s="141"/>
      <c r="N28" s="141"/>
    </row>
    <row r="29" spans="1:14" ht="12.75">
      <c r="A29" s="107">
        <v>32321</v>
      </c>
      <c r="B29" s="111"/>
      <c r="C29" s="109" t="s">
        <v>49</v>
      </c>
      <c r="D29" s="110">
        <v>120000</v>
      </c>
      <c r="E29" s="110">
        <v>120000</v>
      </c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4" ht="12.75">
      <c r="A30" s="107">
        <v>3237</v>
      </c>
      <c r="B30" s="111">
        <v>471</v>
      </c>
      <c r="C30" s="109" t="s">
        <v>50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4" ht="12.75">
      <c r="A31" s="107"/>
      <c r="B31" s="108"/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14" ht="25.5">
      <c r="A32" s="124" t="s">
        <v>83</v>
      </c>
      <c r="B32" s="124"/>
      <c r="C32" s="122" t="s">
        <v>84</v>
      </c>
      <c r="D32" s="102">
        <f aca="true" t="shared" si="3" ref="D32:E36">SUM(D33)</f>
        <v>80000</v>
      </c>
      <c r="E32" s="102">
        <f t="shared" si="3"/>
        <v>80000</v>
      </c>
      <c r="F32" s="123"/>
      <c r="G32" s="123"/>
      <c r="H32" s="123"/>
      <c r="I32" s="123"/>
      <c r="J32" s="123"/>
      <c r="K32" s="123"/>
      <c r="L32" s="123"/>
      <c r="M32" s="123">
        <v>80000</v>
      </c>
      <c r="N32" s="123">
        <v>80000</v>
      </c>
    </row>
    <row r="33" spans="1:14" ht="12.75">
      <c r="A33" s="107">
        <v>3</v>
      </c>
      <c r="B33" s="108"/>
      <c r="C33" s="109" t="s">
        <v>48</v>
      </c>
      <c r="D33" s="100">
        <f t="shared" si="3"/>
        <v>80000</v>
      </c>
      <c r="E33" s="100">
        <f t="shared" si="3"/>
        <v>80000</v>
      </c>
      <c r="F33" s="110"/>
      <c r="G33" s="110"/>
      <c r="H33" s="110"/>
      <c r="I33" s="110"/>
      <c r="J33" s="110"/>
      <c r="K33" s="110"/>
      <c r="L33" s="110"/>
      <c r="M33" s="110">
        <v>80000</v>
      </c>
      <c r="N33" s="110">
        <v>80000</v>
      </c>
    </row>
    <row r="34" spans="1:14" ht="12.75">
      <c r="A34" s="147">
        <v>32</v>
      </c>
      <c r="B34" s="151"/>
      <c r="C34" s="148" t="s">
        <v>28</v>
      </c>
      <c r="D34" s="154">
        <f t="shared" si="3"/>
        <v>80000</v>
      </c>
      <c r="E34" s="154">
        <f t="shared" si="3"/>
        <v>80000</v>
      </c>
      <c r="F34" s="110"/>
      <c r="G34" s="110"/>
      <c r="H34" s="110"/>
      <c r="I34" s="110"/>
      <c r="J34" s="110"/>
      <c r="K34" s="110"/>
      <c r="L34" s="110"/>
      <c r="M34" s="149">
        <v>80000</v>
      </c>
      <c r="N34" s="149">
        <v>80000</v>
      </c>
    </row>
    <row r="35" spans="1:14" ht="12.75">
      <c r="A35" s="143">
        <v>323</v>
      </c>
      <c r="B35" s="144"/>
      <c r="C35" s="145" t="s">
        <v>31</v>
      </c>
      <c r="D35" s="153">
        <f t="shared" si="3"/>
        <v>80000</v>
      </c>
      <c r="E35" s="153">
        <f t="shared" si="3"/>
        <v>80000</v>
      </c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12.75">
      <c r="A36" s="107">
        <v>3232</v>
      </c>
      <c r="B36" s="111">
        <v>472</v>
      </c>
      <c r="C36" s="109" t="s">
        <v>49</v>
      </c>
      <c r="D36" s="100">
        <f t="shared" si="3"/>
        <v>80000</v>
      </c>
      <c r="E36" s="100">
        <f t="shared" si="3"/>
        <v>80000</v>
      </c>
      <c r="F36" s="110"/>
      <c r="G36" s="110"/>
      <c r="H36" s="110"/>
      <c r="I36" s="110"/>
      <c r="J36" s="110"/>
      <c r="K36" s="110"/>
      <c r="L36" s="110"/>
      <c r="M36" s="110"/>
      <c r="N36" s="110"/>
    </row>
    <row r="37" spans="1:14" ht="12.75">
      <c r="A37" s="107">
        <v>32321</v>
      </c>
      <c r="B37" s="108"/>
      <c r="C37" s="109" t="s">
        <v>49</v>
      </c>
      <c r="D37" s="110">
        <v>80000</v>
      </c>
      <c r="E37" s="110">
        <v>80000</v>
      </c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25.5">
      <c r="A38" s="120" t="s">
        <v>85</v>
      </c>
      <c r="B38" s="121"/>
      <c r="C38" s="122" t="s">
        <v>86</v>
      </c>
      <c r="D38" s="123">
        <f>SUM(D39)</f>
        <v>172880</v>
      </c>
      <c r="E38" s="123">
        <f>SUM(E39)</f>
        <v>172880</v>
      </c>
      <c r="F38" s="123"/>
      <c r="G38" s="123"/>
      <c r="H38" s="123"/>
      <c r="I38" s="123"/>
      <c r="J38" s="123"/>
      <c r="K38" s="123"/>
      <c r="L38" s="123"/>
      <c r="M38" s="123">
        <v>172880</v>
      </c>
      <c r="N38" s="123">
        <v>172880</v>
      </c>
    </row>
    <row r="39" spans="1:14" ht="12.75">
      <c r="A39" s="107">
        <v>3</v>
      </c>
      <c r="B39" s="108"/>
      <c r="C39" s="109" t="s">
        <v>48</v>
      </c>
      <c r="D39" s="110">
        <f>SUM(D40)</f>
        <v>172880</v>
      </c>
      <c r="E39" s="110">
        <f>SUM(E40)</f>
        <v>172880</v>
      </c>
      <c r="F39" s="110"/>
      <c r="G39" s="110"/>
      <c r="H39" s="110"/>
      <c r="I39" s="110"/>
      <c r="J39" s="110"/>
      <c r="K39" s="110"/>
      <c r="L39" s="110"/>
      <c r="M39" s="110">
        <v>172880</v>
      </c>
      <c r="N39" s="110">
        <v>172880</v>
      </c>
    </row>
    <row r="40" spans="1:14" s="150" customFormat="1" ht="12.75">
      <c r="A40" s="147">
        <v>32</v>
      </c>
      <c r="B40" s="151"/>
      <c r="C40" s="148" t="s">
        <v>28</v>
      </c>
      <c r="D40" s="149">
        <f>SUM(D50+D41+D65+D88)</f>
        <v>172880</v>
      </c>
      <c r="E40" s="149">
        <f>SUM(E50+E41+E65+E88)</f>
        <v>172880</v>
      </c>
      <c r="F40" s="149"/>
      <c r="G40" s="149"/>
      <c r="H40" s="149"/>
      <c r="I40" s="149"/>
      <c r="J40" s="149"/>
      <c r="K40" s="149"/>
      <c r="L40" s="149"/>
      <c r="M40" s="149">
        <v>172880</v>
      </c>
      <c r="N40" s="149">
        <v>172880</v>
      </c>
    </row>
    <row r="41" spans="1:14" s="146" customFormat="1" ht="12.75">
      <c r="A41" s="143">
        <v>321</v>
      </c>
      <c r="B41" s="144"/>
      <c r="C41" s="145" t="s">
        <v>29</v>
      </c>
      <c r="D41" s="137">
        <f>SUM(D42+D47)</f>
        <v>32000</v>
      </c>
      <c r="E41" s="137">
        <f>SUM(E42+E47)</f>
        <v>32000</v>
      </c>
      <c r="F41" s="137"/>
      <c r="G41" s="137"/>
      <c r="H41" s="137"/>
      <c r="I41" s="137"/>
      <c r="J41" s="137"/>
      <c r="K41" s="137"/>
      <c r="L41" s="137"/>
      <c r="M41" s="137"/>
      <c r="N41" s="137"/>
    </row>
    <row r="42" spans="1:14" s="142" customFormat="1" ht="12.75">
      <c r="A42" s="138">
        <v>3211</v>
      </c>
      <c r="B42" s="139">
        <v>473</v>
      </c>
      <c r="C42" s="140" t="s">
        <v>51</v>
      </c>
      <c r="D42" s="141">
        <f>SUM(D43:D46)</f>
        <v>30000</v>
      </c>
      <c r="E42" s="141">
        <f>SUM(E43:E46)</f>
        <v>30000</v>
      </c>
      <c r="F42" s="141"/>
      <c r="G42" s="141"/>
      <c r="H42" s="141"/>
      <c r="I42" s="141"/>
      <c r="J42" s="141"/>
      <c r="K42" s="141"/>
      <c r="L42" s="141"/>
      <c r="M42" s="141"/>
      <c r="N42" s="141"/>
    </row>
    <row r="43" spans="1:14" ht="12.75">
      <c r="A43" s="107">
        <v>32111</v>
      </c>
      <c r="B43" s="111"/>
      <c r="C43" s="109" t="s">
        <v>114</v>
      </c>
      <c r="D43" s="110">
        <v>9000</v>
      </c>
      <c r="E43" s="110">
        <v>9000</v>
      </c>
      <c r="F43" s="110"/>
      <c r="G43" s="110"/>
      <c r="H43" s="110"/>
      <c r="I43" s="110"/>
      <c r="J43" s="110"/>
      <c r="K43" s="110"/>
      <c r="L43" s="110"/>
      <c r="M43" s="110"/>
      <c r="N43" s="110"/>
    </row>
    <row r="44" spans="1:14" ht="12.75">
      <c r="A44" s="107">
        <v>32113</v>
      </c>
      <c r="B44" s="111"/>
      <c r="C44" s="109" t="s">
        <v>115</v>
      </c>
      <c r="D44" s="110">
        <v>7000</v>
      </c>
      <c r="E44" s="110">
        <v>7000</v>
      </c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14" ht="12.75">
      <c r="A45" s="107">
        <v>32115</v>
      </c>
      <c r="B45" s="111"/>
      <c r="C45" s="109" t="s">
        <v>116</v>
      </c>
      <c r="D45" s="110">
        <v>13000</v>
      </c>
      <c r="E45" s="110">
        <v>13000</v>
      </c>
      <c r="F45" s="110"/>
      <c r="G45" s="110"/>
      <c r="H45" s="110"/>
      <c r="I45" s="110"/>
      <c r="J45" s="110"/>
      <c r="K45" s="110"/>
      <c r="L45" s="110"/>
      <c r="M45" s="110"/>
      <c r="N45" s="110"/>
    </row>
    <row r="46" spans="1:14" ht="12.75">
      <c r="A46" s="107">
        <v>32119</v>
      </c>
      <c r="B46" s="111"/>
      <c r="C46" s="109" t="s">
        <v>219</v>
      </c>
      <c r="D46" s="110">
        <v>1000</v>
      </c>
      <c r="E46" s="110">
        <v>1000</v>
      </c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s="134" customFormat="1" ht="12.75">
      <c r="A47" s="130">
        <v>3213</v>
      </c>
      <c r="B47" s="131">
        <v>474</v>
      </c>
      <c r="C47" s="132" t="s">
        <v>52</v>
      </c>
      <c r="D47" s="133">
        <f>SUM(D48)</f>
        <v>2000</v>
      </c>
      <c r="E47" s="133">
        <f>SUM(E48)</f>
        <v>2000</v>
      </c>
      <c r="F47" s="133"/>
      <c r="G47" s="133"/>
      <c r="H47" s="133"/>
      <c r="I47" s="133"/>
      <c r="J47" s="133"/>
      <c r="K47" s="133"/>
      <c r="L47" s="133"/>
      <c r="M47" s="133"/>
      <c r="N47" s="133"/>
    </row>
    <row r="48" spans="1:14" ht="12.75">
      <c r="A48" s="107">
        <v>32131</v>
      </c>
      <c r="B48" s="111"/>
      <c r="C48" s="109" t="s">
        <v>117</v>
      </c>
      <c r="D48" s="110">
        <v>2000</v>
      </c>
      <c r="E48" s="110">
        <v>2000</v>
      </c>
      <c r="F48" s="110"/>
      <c r="G48" s="110"/>
      <c r="H48" s="110"/>
      <c r="I48" s="110"/>
      <c r="J48" s="110"/>
      <c r="K48" s="110"/>
      <c r="L48" s="110"/>
      <c r="M48" s="110"/>
      <c r="N48" s="110"/>
    </row>
    <row r="49" spans="1:14" ht="12.75">
      <c r="A49" s="107">
        <v>3214</v>
      </c>
      <c r="B49" s="111">
        <v>475</v>
      </c>
      <c r="C49" s="109" t="s">
        <v>53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</row>
    <row r="50" spans="1:14" s="146" customFormat="1" ht="12.75">
      <c r="A50" s="143">
        <v>322</v>
      </c>
      <c r="B50" s="144"/>
      <c r="C50" s="145" t="s">
        <v>30</v>
      </c>
      <c r="D50" s="137">
        <f>SUM(D58+D61+D63+D51)</f>
        <v>60000</v>
      </c>
      <c r="E50" s="137">
        <f>SUM(E58+E61+E63+E51)</f>
        <v>60000</v>
      </c>
      <c r="F50" s="137"/>
      <c r="G50" s="137"/>
      <c r="H50" s="137"/>
      <c r="I50" s="137"/>
      <c r="J50" s="137"/>
      <c r="K50" s="137"/>
      <c r="L50" s="137"/>
      <c r="M50" s="137"/>
      <c r="N50" s="137"/>
    </row>
    <row r="51" spans="1:14" s="134" customFormat="1" ht="12.75">
      <c r="A51" s="130">
        <v>3221</v>
      </c>
      <c r="B51" s="131">
        <v>476</v>
      </c>
      <c r="C51" s="132" t="s">
        <v>54</v>
      </c>
      <c r="D51" s="133">
        <f>SUM(D52:D55)</f>
        <v>42000</v>
      </c>
      <c r="E51" s="133">
        <f>SUM(E52:E55)</f>
        <v>42000</v>
      </c>
      <c r="F51" s="133"/>
      <c r="G51" s="133"/>
      <c r="H51" s="133"/>
      <c r="I51" s="133"/>
      <c r="J51" s="133"/>
      <c r="K51" s="133"/>
      <c r="L51" s="133"/>
      <c r="M51" s="133"/>
      <c r="N51" s="133"/>
    </row>
    <row r="52" spans="1:14" ht="12.75">
      <c r="A52" s="107">
        <v>32211</v>
      </c>
      <c r="B52" s="111"/>
      <c r="C52" s="109" t="s">
        <v>118</v>
      </c>
      <c r="D52" s="110">
        <v>25000</v>
      </c>
      <c r="E52" s="110">
        <v>25000</v>
      </c>
      <c r="F52" s="110"/>
      <c r="G52" s="110"/>
      <c r="H52" s="110"/>
      <c r="I52" s="110"/>
      <c r="J52" s="110"/>
      <c r="K52" s="110"/>
      <c r="L52" s="110"/>
      <c r="M52" s="110"/>
      <c r="N52" s="110"/>
    </row>
    <row r="53" spans="1:14" ht="12.75">
      <c r="A53" s="107">
        <v>32212</v>
      </c>
      <c r="B53" s="111"/>
      <c r="C53" s="109" t="s">
        <v>119</v>
      </c>
      <c r="D53" s="110">
        <v>2000</v>
      </c>
      <c r="E53" s="110">
        <v>2000</v>
      </c>
      <c r="F53" s="110"/>
      <c r="G53" s="110"/>
      <c r="H53" s="110"/>
      <c r="I53" s="110"/>
      <c r="J53" s="110"/>
      <c r="K53" s="110"/>
      <c r="L53" s="110"/>
      <c r="M53" s="110"/>
      <c r="N53" s="110"/>
    </row>
    <row r="54" spans="1:14" ht="12.75">
      <c r="A54" s="107">
        <v>32214</v>
      </c>
      <c r="B54" s="111"/>
      <c r="C54" s="109" t="s">
        <v>120</v>
      </c>
      <c r="D54" s="110">
        <v>15000</v>
      </c>
      <c r="E54" s="110">
        <v>15000</v>
      </c>
      <c r="F54" s="110"/>
      <c r="G54" s="110"/>
      <c r="H54" s="110"/>
      <c r="I54" s="110"/>
      <c r="J54" s="110"/>
      <c r="K54" s="110"/>
      <c r="L54" s="110"/>
      <c r="M54" s="110"/>
      <c r="N54" s="110"/>
    </row>
    <row r="55" spans="1:14" ht="12.75">
      <c r="A55" s="107">
        <v>32219</v>
      </c>
      <c r="B55" s="111"/>
      <c r="C55" s="109" t="s">
        <v>121</v>
      </c>
      <c r="D55" s="110">
        <v>0</v>
      </c>
      <c r="E55" s="110">
        <v>0</v>
      </c>
      <c r="F55" s="110"/>
      <c r="G55" s="110"/>
      <c r="H55" s="110"/>
      <c r="I55" s="110"/>
      <c r="J55" s="110"/>
      <c r="K55" s="110"/>
      <c r="L55" s="110"/>
      <c r="M55" s="110"/>
      <c r="N55" s="110"/>
    </row>
    <row r="56" spans="1:14" ht="12.75">
      <c r="A56" s="107">
        <v>3222</v>
      </c>
      <c r="B56" s="111">
        <v>477</v>
      </c>
      <c r="C56" s="109" t="s">
        <v>87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1:14" ht="12.75">
      <c r="A57" s="107">
        <v>3223</v>
      </c>
      <c r="B57" s="111">
        <v>478</v>
      </c>
      <c r="C57" s="109" t="s">
        <v>55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</row>
    <row r="58" spans="1:14" s="134" customFormat="1" ht="25.5">
      <c r="A58" s="130">
        <v>3224</v>
      </c>
      <c r="B58" s="131">
        <v>479</v>
      </c>
      <c r="C58" s="132" t="s">
        <v>56</v>
      </c>
      <c r="D58" s="133">
        <f>SUM(D59:D60)</f>
        <v>16000</v>
      </c>
      <c r="E58" s="133">
        <f>SUM(E59:E60)</f>
        <v>16000</v>
      </c>
      <c r="F58" s="133"/>
      <c r="G58" s="133"/>
      <c r="H58" s="133"/>
      <c r="I58" s="133"/>
      <c r="J58" s="133"/>
      <c r="K58" s="133"/>
      <c r="L58" s="133"/>
      <c r="M58" s="133"/>
      <c r="N58" s="133"/>
    </row>
    <row r="59" spans="1:14" ht="12.75">
      <c r="A59" s="107">
        <v>32241</v>
      </c>
      <c r="B59" s="111"/>
      <c r="C59" s="109" t="s">
        <v>122</v>
      </c>
      <c r="D59" s="110">
        <v>14000</v>
      </c>
      <c r="E59" s="110">
        <v>14000</v>
      </c>
      <c r="F59" s="110"/>
      <c r="G59" s="110"/>
      <c r="H59" s="110"/>
      <c r="I59" s="110"/>
      <c r="J59" s="110"/>
      <c r="K59" s="110"/>
      <c r="L59" s="110"/>
      <c r="M59" s="110"/>
      <c r="N59" s="110"/>
    </row>
    <row r="60" spans="1:14" ht="25.5">
      <c r="A60" s="107">
        <v>32242</v>
      </c>
      <c r="B60" s="111"/>
      <c r="C60" s="109" t="s">
        <v>123</v>
      </c>
      <c r="D60" s="110">
        <v>2000</v>
      </c>
      <c r="E60" s="110">
        <v>2000</v>
      </c>
      <c r="F60" s="110"/>
      <c r="G60" s="110"/>
      <c r="H60" s="110"/>
      <c r="I60" s="110"/>
      <c r="J60" s="110"/>
      <c r="K60" s="110"/>
      <c r="L60" s="110"/>
      <c r="M60" s="110"/>
      <c r="N60" s="110"/>
    </row>
    <row r="61" spans="1:14" s="134" customFormat="1" ht="12.75">
      <c r="A61" s="130">
        <v>3225</v>
      </c>
      <c r="B61" s="131">
        <v>480</v>
      </c>
      <c r="C61" s="132" t="s">
        <v>57</v>
      </c>
      <c r="D61" s="133">
        <f>SUM(D62)</f>
        <v>2000</v>
      </c>
      <c r="E61" s="133">
        <f>SUM(E62)</f>
        <v>2000</v>
      </c>
      <c r="F61" s="133"/>
      <c r="G61" s="133"/>
      <c r="H61" s="133"/>
      <c r="I61" s="133"/>
      <c r="J61" s="133"/>
      <c r="K61" s="133"/>
      <c r="L61" s="133"/>
      <c r="M61" s="133"/>
      <c r="N61" s="133"/>
    </row>
    <row r="62" spans="1:14" ht="12.75">
      <c r="A62" s="107">
        <v>32251</v>
      </c>
      <c r="B62" s="111"/>
      <c r="C62" s="109" t="s">
        <v>57</v>
      </c>
      <c r="D62" s="110">
        <v>2000</v>
      </c>
      <c r="E62" s="110">
        <v>2000</v>
      </c>
      <c r="F62" s="110"/>
      <c r="G62" s="110"/>
      <c r="H62" s="110"/>
      <c r="I62" s="110"/>
      <c r="J62" s="110"/>
      <c r="K62" s="110"/>
      <c r="L62" s="110"/>
      <c r="M62" s="110"/>
      <c r="N62" s="110"/>
    </row>
    <row r="63" spans="1:14" s="134" customFormat="1" ht="12.75">
      <c r="A63" s="130">
        <v>3227</v>
      </c>
      <c r="B63" s="131">
        <v>481</v>
      </c>
      <c r="C63" s="135" t="s">
        <v>58</v>
      </c>
      <c r="D63" s="136">
        <f>SUM(D64)</f>
        <v>0</v>
      </c>
      <c r="E63" s="136">
        <f>SUM(E64)</f>
        <v>0</v>
      </c>
      <c r="F63" s="136"/>
      <c r="G63" s="136"/>
      <c r="H63" s="136"/>
      <c r="I63" s="136"/>
      <c r="J63" s="136"/>
      <c r="K63" s="136"/>
      <c r="L63" s="136"/>
      <c r="M63" s="136"/>
      <c r="N63" s="136"/>
    </row>
    <row r="64" spans="1:14" ht="12.75">
      <c r="A64" s="107">
        <v>32271</v>
      </c>
      <c r="B64" s="111"/>
      <c r="C64" s="112" t="s">
        <v>58</v>
      </c>
      <c r="D64" s="113">
        <v>0</v>
      </c>
      <c r="E64" s="113">
        <v>0</v>
      </c>
      <c r="F64" s="113"/>
      <c r="G64" s="113"/>
      <c r="H64" s="113"/>
      <c r="I64" s="113"/>
      <c r="J64" s="113"/>
      <c r="K64" s="113"/>
      <c r="L64" s="113"/>
      <c r="M64" s="113"/>
      <c r="N64" s="113"/>
    </row>
    <row r="65" spans="1:14" s="146" customFormat="1" ht="12.75">
      <c r="A65" s="143">
        <v>323</v>
      </c>
      <c r="B65" s="144"/>
      <c r="C65" s="145" t="s">
        <v>31</v>
      </c>
      <c r="D65" s="137">
        <f>SUM(D70+D66+D73+D78+D81+D83)</f>
        <v>80880</v>
      </c>
      <c r="E65" s="137">
        <f>SUM(E70+E66+E73+E78+E81+E83)</f>
        <v>80880</v>
      </c>
      <c r="F65" s="137"/>
      <c r="G65" s="137"/>
      <c r="H65" s="137"/>
      <c r="I65" s="137"/>
      <c r="J65" s="137"/>
      <c r="K65" s="137"/>
      <c r="L65" s="137"/>
      <c r="M65" s="137"/>
      <c r="N65" s="137"/>
    </row>
    <row r="66" spans="1:14" s="134" customFormat="1" ht="12.75">
      <c r="A66" s="130">
        <v>3231</v>
      </c>
      <c r="B66" s="131">
        <v>482</v>
      </c>
      <c r="C66" s="132" t="s">
        <v>59</v>
      </c>
      <c r="D66" s="133">
        <f>SUM(D67:D69)</f>
        <v>21000</v>
      </c>
      <c r="E66" s="133">
        <f>SUM(E67:E69)</f>
        <v>21000</v>
      </c>
      <c r="F66" s="133"/>
      <c r="G66" s="133"/>
      <c r="H66" s="133"/>
      <c r="I66" s="133"/>
      <c r="J66" s="133"/>
      <c r="K66" s="133"/>
      <c r="L66" s="133"/>
      <c r="M66" s="133"/>
      <c r="N66" s="133"/>
    </row>
    <row r="67" spans="1:14" ht="12.75">
      <c r="A67" s="107">
        <v>32311</v>
      </c>
      <c r="B67" s="111"/>
      <c r="C67" s="109" t="s">
        <v>124</v>
      </c>
      <c r="D67" s="110">
        <v>14000</v>
      </c>
      <c r="E67" s="110">
        <v>14000</v>
      </c>
      <c r="F67" s="110"/>
      <c r="G67" s="110"/>
      <c r="H67" s="110"/>
      <c r="I67" s="110"/>
      <c r="J67" s="110"/>
      <c r="K67" s="110"/>
      <c r="L67" s="110"/>
      <c r="M67" s="110"/>
      <c r="N67" s="110"/>
    </row>
    <row r="68" spans="1:14" ht="12.75">
      <c r="A68" s="107">
        <v>32312</v>
      </c>
      <c r="B68" s="111"/>
      <c r="C68" s="109" t="s">
        <v>125</v>
      </c>
      <c r="D68" s="110">
        <v>0</v>
      </c>
      <c r="E68" s="110">
        <v>0</v>
      </c>
      <c r="F68" s="110"/>
      <c r="G68" s="110"/>
      <c r="H68" s="110"/>
      <c r="I68" s="110"/>
      <c r="J68" s="110"/>
      <c r="K68" s="110"/>
      <c r="L68" s="110"/>
      <c r="M68" s="110"/>
      <c r="N68" s="110"/>
    </row>
    <row r="69" spans="1:14" ht="12.75">
      <c r="A69" s="107">
        <v>32313</v>
      </c>
      <c r="B69" s="111"/>
      <c r="C69" s="109" t="s">
        <v>126</v>
      </c>
      <c r="D69" s="110">
        <v>7000</v>
      </c>
      <c r="E69" s="110">
        <v>7000</v>
      </c>
      <c r="F69" s="110"/>
      <c r="G69" s="110"/>
      <c r="H69" s="110"/>
      <c r="I69" s="110"/>
      <c r="J69" s="110"/>
      <c r="K69" s="110"/>
      <c r="L69" s="110"/>
      <c r="M69" s="110"/>
      <c r="N69" s="110"/>
    </row>
    <row r="70" spans="1:14" s="134" customFormat="1" ht="12.75">
      <c r="A70" s="130">
        <v>3232</v>
      </c>
      <c r="B70" s="131">
        <v>483</v>
      </c>
      <c r="C70" s="132" t="s">
        <v>49</v>
      </c>
      <c r="D70" s="133">
        <f>SUM(D71+D72)</f>
        <v>14000</v>
      </c>
      <c r="E70" s="133">
        <f>SUM(E71+E72)</f>
        <v>14000</v>
      </c>
      <c r="F70" s="133"/>
      <c r="G70" s="133"/>
      <c r="H70" s="133"/>
      <c r="I70" s="133"/>
      <c r="J70" s="133"/>
      <c r="K70" s="133"/>
      <c r="L70" s="133"/>
      <c r="M70" s="133"/>
      <c r="N70" s="133"/>
    </row>
    <row r="71" spans="1:14" ht="12.75">
      <c r="A71" s="107">
        <v>32321</v>
      </c>
      <c r="B71" s="111"/>
      <c r="C71" s="109" t="s">
        <v>345</v>
      </c>
      <c r="D71" s="110">
        <v>4000</v>
      </c>
      <c r="E71" s="110">
        <v>4000</v>
      </c>
      <c r="F71" s="110"/>
      <c r="G71" s="110"/>
      <c r="H71" s="110"/>
      <c r="I71" s="110"/>
      <c r="J71" s="110"/>
      <c r="K71" s="110"/>
      <c r="L71" s="110"/>
      <c r="M71" s="110"/>
      <c r="N71" s="110"/>
    </row>
    <row r="72" spans="1:14" ht="12.75">
      <c r="A72" s="107">
        <v>32322</v>
      </c>
      <c r="B72" s="111"/>
      <c r="C72" s="109" t="s">
        <v>346</v>
      </c>
      <c r="D72" s="110">
        <v>10000</v>
      </c>
      <c r="E72" s="110">
        <v>10000</v>
      </c>
      <c r="F72" s="110"/>
      <c r="G72" s="110"/>
      <c r="H72" s="110"/>
      <c r="I72" s="110"/>
      <c r="J72" s="110"/>
      <c r="K72" s="110"/>
      <c r="L72" s="110"/>
      <c r="M72" s="110"/>
      <c r="N72" s="110"/>
    </row>
    <row r="73" spans="1:14" s="134" customFormat="1" ht="12.75">
      <c r="A73" s="130">
        <v>3234</v>
      </c>
      <c r="B73" s="131">
        <v>485</v>
      </c>
      <c r="C73" s="132" t="s">
        <v>60</v>
      </c>
      <c r="D73" s="133">
        <f>SUM(D74:D76)</f>
        <v>16880</v>
      </c>
      <c r="E73" s="133">
        <f>SUM(E74:E76)</f>
        <v>16880</v>
      </c>
      <c r="F73" s="133"/>
      <c r="G73" s="133"/>
      <c r="H73" s="133"/>
      <c r="I73" s="133"/>
      <c r="J73" s="133"/>
      <c r="K73" s="133"/>
      <c r="L73" s="133"/>
      <c r="M73" s="133"/>
      <c r="N73" s="133"/>
    </row>
    <row r="74" spans="1:14" ht="12.75">
      <c r="A74" s="107">
        <v>32341</v>
      </c>
      <c r="B74" s="111"/>
      <c r="C74" s="109" t="s">
        <v>127</v>
      </c>
      <c r="D74" s="110">
        <v>11813</v>
      </c>
      <c r="E74" s="110">
        <v>11813</v>
      </c>
      <c r="F74" s="110"/>
      <c r="G74" s="110"/>
      <c r="H74" s="110"/>
      <c r="I74" s="110"/>
      <c r="J74" s="110"/>
      <c r="K74" s="110"/>
      <c r="L74" s="110"/>
      <c r="M74" s="110"/>
      <c r="N74" s="110"/>
    </row>
    <row r="75" spans="1:14" ht="12.75">
      <c r="A75" s="107">
        <v>32342</v>
      </c>
      <c r="B75" s="111"/>
      <c r="C75" s="109" t="s">
        <v>128</v>
      </c>
      <c r="D75" s="110">
        <v>5067</v>
      </c>
      <c r="E75" s="110">
        <v>5067</v>
      </c>
      <c r="F75" s="110"/>
      <c r="G75" s="110"/>
      <c r="H75" s="110"/>
      <c r="I75" s="110"/>
      <c r="J75" s="110"/>
      <c r="K75" s="110"/>
      <c r="L75" s="110"/>
      <c r="M75" s="110"/>
      <c r="N75" s="110"/>
    </row>
    <row r="76" spans="1:14" ht="12.75">
      <c r="A76" s="107">
        <v>32343</v>
      </c>
      <c r="B76" s="111"/>
      <c r="C76" s="109" t="s">
        <v>129</v>
      </c>
      <c r="D76" s="110">
        <v>0</v>
      </c>
      <c r="E76" s="110">
        <v>0</v>
      </c>
      <c r="F76" s="110"/>
      <c r="G76" s="110"/>
      <c r="H76" s="110"/>
      <c r="I76" s="110"/>
      <c r="J76" s="110"/>
      <c r="K76" s="110"/>
      <c r="L76" s="110"/>
      <c r="M76" s="110"/>
      <c r="N76" s="110"/>
    </row>
    <row r="77" spans="1:14" ht="12.75">
      <c r="A77" s="107">
        <v>3235</v>
      </c>
      <c r="B77" s="111">
        <v>486</v>
      </c>
      <c r="C77" s="109" t="s">
        <v>61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1:14" s="134" customFormat="1" ht="12.75">
      <c r="A78" s="130">
        <v>3236</v>
      </c>
      <c r="B78" s="131">
        <v>487</v>
      </c>
      <c r="C78" s="132" t="s">
        <v>62</v>
      </c>
      <c r="D78" s="133">
        <f>SUM(D79)</f>
        <v>7000</v>
      </c>
      <c r="E78" s="133">
        <f>SUM(E79)</f>
        <v>7000</v>
      </c>
      <c r="F78" s="133"/>
      <c r="G78" s="133"/>
      <c r="H78" s="133"/>
      <c r="I78" s="133"/>
      <c r="J78" s="133"/>
      <c r="K78" s="133"/>
      <c r="L78" s="133"/>
      <c r="M78" s="133"/>
      <c r="N78" s="133"/>
    </row>
    <row r="79" spans="1:14" ht="12.75">
      <c r="A79" s="107">
        <v>32341</v>
      </c>
      <c r="B79" s="111"/>
      <c r="C79" s="109" t="s">
        <v>130</v>
      </c>
      <c r="D79" s="110">
        <v>7000</v>
      </c>
      <c r="E79" s="110">
        <v>7000</v>
      </c>
      <c r="F79" s="110"/>
      <c r="G79" s="110"/>
      <c r="H79" s="110"/>
      <c r="I79" s="110"/>
      <c r="J79" s="110"/>
      <c r="K79" s="110"/>
      <c r="L79" s="110"/>
      <c r="M79" s="110"/>
      <c r="N79" s="110"/>
    </row>
    <row r="80" spans="1:14" s="134" customFormat="1" ht="12.75">
      <c r="A80" s="130">
        <v>3237</v>
      </c>
      <c r="B80" s="131">
        <v>488</v>
      </c>
      <c r="C80" s="132" t="s">
        <v>50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</row>
    <row r="81" spans="1:14" s="134" customFormat="1" ht="12.75">
      <c r="A81" s="130">
        <v>3238</v>
      </c>
      <c r="B81" s="131">
        <v>489</v>
      </c>
      <c r="C81" s="132" t="s">
        <v>63</v>
      </c>
      <c r="D81" s="133">
        <f>SUM(D82)</f>
        <v>0</v>
      </c>
      <c r="E81" s="133">
        <f>SUM(E82)</f>
        <v>0</v>
      </c>
      <c r="F81" s="133"/>
      <c r="G81" s="133"/>
      <c r="H81" s="133"/>
      <c r="I81" s="133"/>
      <c r="J81" s="133"/>
      <c r="K81" s="133"/>
      <c r="L81" s="133"/>
      <c r="M81" s="133"/>
      <c r="N81" s="133"/>
    </row>
    <row r="82" spans="1:14" ht="12.75">
      <c r="A82" s="107">
        <v>32389</v>
      </c>
      <c r="B82" s="111"/>
      <c r="C82" s="109" t="s">
        <v>131</v>
      </c>
      <c r="D82" s="110">
        <v>0</v>
      </c>
      <c r="E82" s="110">
        <v>0</v>
      </c>
      <c r="F82" s="110"/>
      <c r="G82" s="110"/>
      <c r="H82" s="110"/>
      <c r="I82" s="110"/>
      <c r="J82" s="110"/>
      <c r="K82" s="110"/>
      <c r="L82" s="110"/>
      <c r="M82" s="110"/>
      <c r="N82" s="110"/>
    </row>
    <row r="83" spans="1:14" s="134" customFormat="1" ht="12.75">
      <c r="A83" s="130">
        <v>3239</v>
      </c>
      <c r="B83" s="131">
        <v>490</v>
      </c>
      <c r="C83" s="132" t="s">
        <v>64</v>
      </c>
      <c r="D83" s="133">
        <f>SUM(D84:D85)</f>
        <v>22000</v>
      </c>
      <c r="E83" s="133">
        <f>SUM(E84:E85)</f>
        <v>22000</v>
      </c>
      <c r="F83" s="133"/>
      <c r="G83" s="133"/>
      <c r="H83" s="133"/>
      <c r="I83" s="133"/>
      <c r="J83" s="133"/>
      <c r="K83" s="133"/>
      <c r="L83" s="133"/>
      <c r="M83" s="133"/>
      <c r="N83" s="133"/>
    </row>
    <row r="84" spans="1:14" ht="25.5">
      <c r="A84" s="107">
        <v>32391</v>
      </c>
      <c r="B84" s="111"/>
      <c r="C84" s="109" t="s">
        <v>132</v>
      </c>
      <c r="D84" s="110">
        <v>0</v>
      </c>
      <c r="E84" s="110">
        <v>0</v>
      </c>
      <c r="F84" s="110"/>
      <c r="G84" s="110"/>
      <c r="H84" s="110"/>
      <c r="I84" s="110"/>
      <c r="J84" s="110"/>
      <c r="K84" s="110"/>
      <c r="L84" s="110"/>
      <c r="M84" s="110"/>
      <c r="N84" s="110"/>
    </row>
    <row r="85" spans="1:14" ht="12.75">
      <c r="A85" s="107">
        <v>32399</v>
      </c>
      <c r="B85" s="111"/>
      <c r="C85" s="109" t="s">
        <v>133</v>
      </c>
      <c r="D85" s="110">
        <v>22000</v>
      </c>
      <c r="E85" s="110">
        <v>22000</v>
      </c>
      <c r="F85" s="110"/>
      <c r="G85" s="110"/>
      <c r="H85" s="110"/>
      <c r="I85" s="110"/>
      <c r="J85" s="110"/>
      <c r="K85" s="110"/>
      <c r="L85" s="110"/>
      <c r="M85" s="110"/>
      <c r="N85" s="110"/>
    </row>
    <row r="86" spans="1:14" ht="25.5">
      <c r="A86" s="107">
        <v>324</v>
      </c>
      <c r="B86" s="111"/>
      <c r="C86" s="109" t="s">
        <v>65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</row>
    <row r="87" spans="1:14" ht="25.5">
      <c r="A87" s="107">
        <v>3241</v>
      </c>
      <c r="B87" s="111">
        <v>491</v>
      </c>
      <c r="C87" s="109" t="s">
        <v>65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</row>
    <row r="88" spans="1:14" s="146" customFormat="1" ht="12.75">
      <c r="A88" s="143">
        <v>329</v>
      </c>
      <c r="B88" s="144"/>
      <c r="C88" s="145" t="s">
        <v>32</v>
      </c>
      <c r="D88" s="137">
        <f>SUM(D89+D91+D95)</f>
        <v>0</v>
      </c>
      <c r="E88" s="137">
        <f>SUM(E89+E91+E95)</f>
        <v>0</v>
      </c>
      <c r="F88" s="137"/>
      <c r="G88" s="137"/>
      <c r="H88" s="137"/>
      <c r="I88" s="137"/>
      <c r="J88" s="137"/>
      <c r="K88" s="137"/>
      <c r="L88" s="137"/>
      <c r="M88" s="137"/>
      <c r="N88" s="137"/>
    </row>
    <row r="89" spans="1:14" s="134" customFormat="1" ht="12.75">
      <c r="A89" s="130">
        <v>3292</v>
      </c>
      <c r="B89" s="131">
        <v>492</v>
      </c>
      <c r="C89" s="132" t="s">
        <v>66</v>
      </c>
      <c r="D89" s="133">
        <f>SUM(D90)</f>
        <v>0</v>
      </c>
      <c r="E89" s="133">
        <f>SUM(E90)</f>
        <v>0</v>
      </c>
      <c r="F89" s="133"/>
      <c r="G89" s="133"/>
      <c r="H89" s="133"/>
      <c r="I89" s="133"/>
      <c r="J89" s="133"/>
      <c r="K89" s="133"/>
      <c r="L89" s="133"/>
      <c r="M89" s="133"/>
      <c r="N89" s="133"/>
    </row>
    <row r="90" spans="1:14" ht="12.75">
      <c r="A90" s="107">
        <v>32922</v>
      </c>
      <c r="B90" s="111"/>
      <c r="C90" s="109" t="s">
        <v>66</v>
      </c>
      <c r="D90" s="110">
        <v>0</v>
      </c>
      <c r="E90" s="110">
        <v>0</v>
      </c>
      <c r="F90" s="110"/>
      <c r="G90" s="110"/>
      <c r="H90" s="110"/>
      <c r="I90" s="110"/>
      <c r="J90" s="110"/>
      <c r="K90" s="110"/>
      <c r="L90" s="110"/>
      <c r="M90" s="110"/>
      <c r="N90" s="110"/>
    </row>
    <row r="91" spans="1:14" s="134" customFormat="1" ht="12.75">
      <c r="A91" s="130">
        <v>3293</v>
      </c>
      <c r="B91" s="131">
        <v>493</v>
      </c>
      <c r="C91" s="132" t="s">
        <v>67</v>
      </c>
      <c r="D91" s="133">
        <f>SUM(D92)</f>
        <v>0</v>
      </c>
      <c r="E91" s="133">
        <f>SUM(E92)</f>
        <v>0</v>
      </c>
      <c r="F91" s="133"/>
      <c r="G91" s="133"/>
      <c r="H91" s="133"/>
      <c r="I91" s="133"/>
      <c r="J91" s="133"/>
      <c r="K91" s="133"/>
      <c r="L91" s="133"/>
      <c r="M91" s="133"/>
      <c r="N91" s="133"/>
    </row>
    <row r="92" spans="1:14" ht="12.75">
      <c r="A92" s="107">
        <v>32931</v>
      </c>
      <c r="B92" s="111"/>
      <c r="C92" s="109" t="s">
        <v>67</v>
      </c>
      <c r="D92" s="110">
        <v>0</v>
      </c>
      <c r="E92" s="110">
        <v>0</v>
      </c>
      <c r="F92" s="110"/>
      <c r="G92" s="110"/>
      <c r="H92" s="110"/>
      <c r="I92" s="110"/>
      <c r="J92" s="110"/>
      <c r="K92" s="110"/>
      <c r="L92" s="110"/>
      <c r="M92" s="110"/>
      <c r="N92" s="110"/>
    </row>
    <row r="93" spans="1:14" ht="12.75">
      <c r="A93" s="107">
        <v>3294</v>
      </c>
      <c r="B93" s="111">
        <v>494</v>
      </c>
      <c r="C93" s="109" t="s">
        <v>68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</row>
    <row r="94" spans="1:14" ht="12.75">
      <c r="A94" s="107">
        <v>3295</v>
      </c>
      <c r="B94" s="111">
        <v>495</v>
      </c>
      <c r="C94" s="109" t="s">
        <v>69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</row>
    <row r="95" spans="1:14" s="134" customFormat="1" ht="12.75">
      <c r="A95" s="130">
        <v>3299</v>
      </c>
      <c r="B95" s="131">
        <v>496</v>
      </c>
      <c r="C95" s="132" t="s">
        <v>32</v>
      </c>
      <c r="D95" s="133">
        <f>SUM(D96)</f>
        <v>0</v>
      </c>
      <c r="E95" s="133">
        <f>SUM(E96)</f>
        <v>0</v>
      </c>
      <c r="F95" s="133"/>
      <c r="G95" s="133"/>
      <c r="H95" s="133"/>
      <c r="I95" s="133"/>
      <c r="J95" s="133"/>
      <c r="K95" s="133"/>
      <c r="L95" s="133"/>
      <c r="M95" s="133"/>
      <c r="N95" s="133"/>
    </row>
    <row r="96" spans="1:14" ht="12.75">
      <c r="A96" s="107">
        <v>32999</v>
      </c>
      <c r="B96" s="111"/>
      <c r="C96" s="109" t="s">
        <v>32</v>
      </c>
      <c r="D96" s="110">
        <v>0</v>
      </c>
      <c r="E96" s="110">
        <v>0</v>
      </c>
      <c r="F96" s="110"/>
      <c r="G96" s="110"/>
      <c r="H96" s="110"/>
      <c r="I96" s="110"/>
      <c r="J96" s="110"/>
      <c r="K96" s="110"/>
      <c r="L96" s="110"/>
      <c r="M96" s="110"/>
      <c r="N96" s="110"/>
    </row>
    <row r="97" spans="1:14" ht="12.75">
      <c r="A97" s="107">
        <v>34</v>
      </c>
      <c r="B97" s="108"/>
      <c r="C97" s="109" t="s">
        <v>70</v>
      </c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</row>
    <row r="98" spans="1:14" ht="12.75">
      <c r="A98" s="107">
        <v>343</v>
      </c>
      <c r="B98" s="108"/>
      <c r="C98" s="109" t="s">
        <v>33</v>
      </c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  <row r="99" spans="1:14" ht="25.5">
      <c r="A99" s="107">
        <v>3431</v>
      </c>
      <c r="B99" s="111">
        <v>497</v>
      </c>
      <c r="C99" s="109" t="s">
        <v>71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</row>
    <row r="100" spans="1:14" ht="12.75">
      <c r="A100" s="107">
        <v>3433</v>
      </c>
      <c r="B100" s="111">
        <v>498</v>
      </c>
      <c r="C100" s="109" t="s">
        <v>72</v>
      </c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</row>
    <row r="101" spans="1:14" ht="12.75">
      <c r="A101" s="107">
        <v>3434</v>
      </c>
      <c r="B101" s="111">
        <v>499</v>
      </c>
      <c r="C101" s="109" t="s">
        <v>73</v>
      </c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1:14" ht="12.75">
      <c r="A102" s="107">
        <v>38</v>
      </c>
      <c r="B102" s="108"/>
      <c r="C102" s="109" t="s">
        <v>88</v>
      </c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</row>
    <row r="103" spans="1:14" ht="12.75">
      <c r="A103" s="107">
        <v>381</v>
      </c>
      <c r="B103" s="108"/>
      <c r="C103" s="109" t="s">
        <v>89</v>
      </c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</row>
    <row r="104" spans="1:14" ht="12.75">
      <c r="A104" s="107">
        <v>3811</v>
      </c>
      <c r="B104" s="111">
        <v>940</v>
      </c>
      <c r="C104" s="109" t="s">
        <v>34</v>
      </c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</row>
    <row r="105" spans="1:14" ht="12.75">
      <c r="A105" s="107"/>
      <c r="B105" s="108"/>
      <c r="C105" s="109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</row>
    <row r="106" spans="1:14" ht="25.5">
      <c r="A106" s="120" t="s">
        <v>90</v>
      </c>
      <c r="B106" s="121"/>
      <c r="C106" s="122" t="s">
        <v>91</v>
      </c>
      <c r="D106" s="123">
        <f>SUM(D107)</f>
        <v>852004</v>
      </c>
      <c r="E106" s="123">
        <f>SUM(E107)</f>
        <v>852004</v>
      </c>
      <c r="F106" s="123"/>
      <c r="G106" s="123"/>
      <c r="H106" s="123"/>
      <c r="I106" s="123"/>
      <c r="J106" s="123"/>
      <c r="K106" s="123"/>
      <c r="L106" s="123"/>
      <c r="M106" s="123">
        <v>852004</v>
      </c>
      <c r="N106" s="123">
        <v>852004</v>
      </c>
    </row>
    <row r="107" spans="1:14" ht="12.75">
      <c r="A107" s="107">
        <v>3</v>
      </c>
      <c r="B107" s="108"/>
      <c r="C107" s="109" t="s">
        <v>48</v>
      </c>
      <c r="D107" s="110">
        <f>SUM(D109+D112+D117)</f>
        <v>852004</v>
      </c>
      <c r="E107" s="110">
        <f>SUM(E109+E112+E117)</f>
        <v>852004</v>
      </c>
      <c r="F107" s="110"/>
      <c r="G107" s="110"/>
      <c r="H107" s="110"/>
      <c r="I107" s="110"/>
      <c r="J107" s="110"/>
      <c r="K107" s="110"/>
      <c r="L107" s="110"/>
      <c r="M107" s="110">
        <v>852004</v>
      </c>
      <c r="N107" s="123">
        <v>852004</v>
      </c>
    </row>
    <row r="108" spans="1:14" s="150" customFormat="1" ht="12.75">
      <c r="A108" s="147">
        <v>32</v>
      </c>
      <c r="B108" s="151"/>
      <c r="C108" s="148" t="s">
        <v>28</v>
      </c>
      <c r="D108" s="149">
        <f>SUM(D109+D112+D117)</f>
        <v>852004</v>
      </c>
      <c r="E108" s="149">
        <f>SUM(E109+E112+E117)</f>
        <v>852004</v>
      </c>
      <c r="F108" s="149"/>
      <c r="G108" s="149"/>
      <c r="H108" s="149"/>
      <c r="I108" s="149"/>
      <c r="J108" s="149"/>
      <c r="K108" s="149"/>
      <c r="L108" s="149"/>
      <c r="M108" s="149">
        <v>852004</v>
      </c>
      <c r="N108" s="123">
        <v>852004</v>
      </c>
    </row>
    <row r="109" spans="1:14" s="146" customFormat="1" ht="12.75">
      <c r="A109" s="143">
        <v>321</v>
      </c>
      <c r="B109" s="144"/>
      <c r="C109" s="145" t="s">
        <v>29</v>
      </c>
      <c r="D109" s="137">
        <f>SUM(D110)</f>
        <v>190000</v>
      </c>
      <c r="E109" s="137">
        <f>SUM(E110)</f>
        <v>190000</v>
      </c>
      <c r="F109" s="137"/>
      <c r="G109" s="137"/>
      <c r="H109" s="137"/>
      <c r="I109" s="137"/>
      <c r="J109" s="137"/>
      <c r="K109" s="137"/>
      <c r="L109" s="137"/>
      <c r="M109" s="137"/>
      <c r="N109" s="137"/>
    </row>
    <row r="110" spans="1:14" s="142" customFormat="1" ht="25.5">
      <c r="A110" s="138">
        <v>3212</v>
      </c>
      <c r="B110" s="139">
        <v>500</v>
      </c>
      <c r="C110" s="140" t="s">
        <v>92</v>
      </c>
      <c r="D110" s="141">
        <f>SUM(D111)</f>
        <v>190000</v>
      </c>
      <c r="E110" s="141">
        <f>SUM(E111)</f>
        <v>190000</v>
      </c>
      <c r="F110" s="141"/>
      <c r="G110" s="141"/>
      <c r="H110" s="141"/>
      <c r="I110" s="141"/>
      <c r="J110" s="141"/>
      <c r="K110" s="141"/>
      <c r="L110" s="141"/>
      <c r="M110" s="141"/>
      <c r="N110" s="141"/>
    </row>
    <row r="111" spans="1:14" s="129" customFormat="1" ht="12.75">
      <c r="A111" s="107">
        <v>32121</v>
      </c>
      <c r="B111" s="111"/>
      <c r="C111" s="109" t="s">
        <v>134</v>
      </c>
      <c r="D111" s="110">
        <v>190000</v>
      </c>
      <c r="E111" s="110">
        <v>190000</v>
      </c>
      <c r="F111" s="110"/>
      <c r="G111" s="110"/>
      <c r="H111" s="110"/>
      <c r="I111" s="110"/>
      <c r="J111" s="110"/>
      <c r="K111" s="110"/>
      <c r="L111" s="110"/>
      <c r="M111" s="110"/>
      <c r="N111" s="110"/>
    </row>
    <row r="112" spans="1:14" s="146" customFormat="1" ht="12.75">
      <c r="A112" s="143">
        <v>322</v>
      </c>
      <c r="B112" s="144"/>
      <c r="C112" s="145" t="s">
        <v>30</v>
      </c>
      <c r="D112" s="137">
        <f>SUM(D113)</f>
        <v>540000</v>
      </c>
      <c r="E112" s="137">
        <f>SUM(E113)</f>
        <v>540000</v>
      </c>
      <c r="F112" s="137"/>
      <c r="G112" s="137"/>
      <c r="H112" s="137"/>
      <c r="I112" s="137"/>
      <c r="J112" s="137"/>
      <c r="K112" s="137"/>
      <c r="L112" s="137"/>
      <c r="M112" s="137"/>
      <c r="N112" s="137"/>
    </row>
    <row r="113" spans="1:14" s="142" customFormat="1" ht="12.75">
      <c r="A113" s="138">
        <v>3222</v>
      </c>
      <c r="B113" s="139">
        <v>501</v>
      </c>
      <c r="C113" s="140" t="s">
        <v>87</v>
      </c>
      <c r="D113" s="141">
        <f>SUM(D114:D115)</f>
        <v>540000</v>
      </c>
      <c r="E113" s="141">
        <f>SUM(E114:E115)</f>
        <v>540000</v>
      </c>
      <c r="F113" s="141"/>
      <c r="G113" s="141"/>
      <c r="H113" s="141"/>
      <c r="I113" s="141"/>
      <c r="J113" s="141"/>
      <c r="K113" s="141"/>
      <c r="L113" s="141"/>
      <c r="M113" s="141"/>
      <c r="N113" s="141"/>
    </row>
    <row r="114" spans="1:14" ht="12.75">
      <c r="A114" s="107">
        <v>32231</v>
      </c>
      <c r="B114" s="111"/>
      <c r="C114" s="109" t="s">
        <v>135</v>
      </c>
      <c r="D114" s="110">
        <v>310000</v>
      </c>
      <c r="E114" s="110">
        <v>310000</v>
      </c>
      <c r="F114" s="110"/>
      <c r="G114" s="110"/>
      <c r="H114" s="110"/>
      <c r="I114" s="110"/>
      <c r="J114" s="110"/>
      <c r="K114" s="110"/>
      <c r="L114" s="110"/>
      <c r="M114" s="110"/>
      <c r="N114" s="110"/>
    </row>
    <row r="115" spans="1:14" ht="12.75">
      <c r="A115" s="107">
        <v>32232</v>
      </c>
      <c r="B115" s="111"/>
      <c r="C115" s="109" t="s">
        <v>136</v>
      </c>
      <c r="D115" s="110">
        <v>230000</v>
      </c>
      <c r="E115" s="110">
        <v>230000</v>
      </c>
      <c r="F115" s="110"/>
      <c r="G115" s="110"/>
      <c r="H115" s="110"/>
      <c r="I115" s="110"/>
      <c r="J115" s="110"/>
      <c r="K115" s="110"/>
      <c r="L115" s="110"/>
      <c r="M115" s="110"/>
      <c r="N115" s="110"/>
    </row>
    <row r="116" spans="1:14" ht="12.75">
      <c r="A116" s="107">
        <v>3223</v>
      </c>
      <c r="B116" s="111">
        <v>502</v>
      </c>
      <c r="C116" s="109" t="s">
        <v>55</v>
      </c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</row>
    <row r="117" spans="1:14" s="146" customFormat="1" ht="12.75">
      <c r="A117" s="143">
        <v>323</v>
      </c>
      <c r="B117" s="144"/>
      <c r="C117" s="145" t="s">
        <v>31</v>
      </c>
      <c r="D117" s="137">
        <f>SUM(D121+D118++D123+D125)</f>
        <v>122004</v>
      </c>
      <c r="E117" s="137">
        <f>SUM(E121+E118++E123+E125)</f>
        <v>122004</v>
      </c>
      <c r="F117" s="137"/>
      <c r="G117" s="137"/>
      <c r="H117" s="137"/>
      <c r="I117" s="137"/>
      <c r="J117" s="137"/>
      <c r="K117" s="137"/>
      <c r="L117" s="137"/>
      <c r="M117" s="137"/>
      <c r="N117" s="137"/>
    </row>
    <row r="118" spans="1:14" s="142" customFormat="1" ht="12.75">
      <c r="A118" s="138">
        <v>3232</v>
      </c>
      <c r="B118" s="139">
        <v>503</v>
      </c>
      <c r="C118" s="140" t="s">
        <v>49</v>
      </c>
      <c r="D118" s="141">
        <f>SUM(D119+D120)</f>
        <v>30000</v>
      </c>
      <c r="E118" s="141">
        <f>SUM(E119+E120)</f>
        <v>30000</v>
      </c>
      <c r="F118" s="141"/>
      <c r="G118" s="141"/>
      <c r="H118" s="141"/>
      <c r="I118" s="141"/>
      <c r="J118" s="141"/>
      <c r="K118" s="141"/>
      <c r="L118" s="141"/>
      <c r="M118" s="141"/>
      <c r="N118" s="141"/>
    </row>
    <row r="119" spans="1:14" ht="12.75">
      <c r="A119" s="107">
        <v>32321</v>
      </c>
      <c r="B119" s="111"/>
      <c r="C119" s="109" t="s">
        <v>137</v>
      </c>
      <c r="D119" s="110">
        <v>0</v>
      </c>
      <c r="E119" s="110">
        <v>0</v>
      </c>
      <c r="F119" s="110"/>
      <c r="G119" s="110"/>
      <c r="H119" s="110"/>
      <c r="I119" s="110"/>
      <c r="J119" s="110"/>
      <c r="K119" s="110"/>
      <c r="L119" s="110"/>
      <c r="M119" s="110"/>
      <c r="N119" s="110"/>
    </row>
    <row r="120" spans="1:14" ht="12.75">
      <c r="A120" s="107">
        <v>32322</v>
      </c>
      <c r="B120" s="111"/>
      <c r="C120" s="109" t="s">
        <v>138</v>
      </c>
      <c r="D120" s="110">
        <v>30000</v>
      </c>
      <c r="E120" s="110">
        <v>30000</v>
      </c>
      <c r="F120" s="110"/>
      <c r="G120" s="110"/>
      <c r="H120" s="110"/>
      <c r="I120" s="110"/>
      <c r="J120" s="110"/>
      <c r="K120" s="110"/>
      <c r="L120" s="110"/>
      <c r="M120" s="110"/>
      <c r="N120" s="110"/>
    </row>
    <row r="121" spans="1:14" s="142" customFormat="1" ht="12.75">
      <c r="A121" s="138">
        <v>3234</v>
      </c>
      <c r="B121" s="139">
        <v>504</v>
      </c>
      <c r="C121" s="140" t="s">
        <v>60</v>
      </c>
      <c r="D121" s="141">
        <f>SUM(D122)</f>
        <v>7004</v>
      </c>
      <c r="E121" s="141">
        <f>SUM(E122)</f>
        <v>7004</v>
      </c>
      <c r="F121" s="141"/>
      <c r="G121" s="141"/>
      <c r="H121" s="141"/>
      <c r="I121" s="141"/>
      <c r="J121" s="141"/>
      <c r="K121" s="141"/>
      <c r="L121" s="141"/>
      <c r="M121" s="141"/>
      <c r="N121" s="141"/>
    </row>
    <row r="122" spans="1:14" ht="12.75">
      <c r="A122" s="107">
        <v>32349</v>
      </c>
      <c r="B122" s="111"/>
      <c r="C122" s="109" t="s">
        <v>139</v>
      </c>
      <c r="D122" s="116">
        <v>7004</v>
      </c>
      <c r="E122" s="116">
        <v>7004</v>
      </c>
      <c r="F122" s="110"/>
      <c r="G122" s="110"/>
      <c r="H122" s="110"/>
      <c r="I122" s="110"/>
      <c r="J122" s="110"/>
      <c r="K122" s="110"/>
      <c r="L122" s="110"/>
      <c r="M122" s="110"/>
      <c r="N122" s="110"/>
    </row>
    <row r="123" spans="1:14" s="142" customFormat="1" ht="12.75">
      <c r="A123" s="138">
        <v>3235</v>
      </c>
      <c r="B123" s="139">
        <v>505</v>
      </c>
      <c r="C123" s="140" t="s">
        <v>61</v>
      </c>
      <c r="D123" s="141">
        <f>SUM(D124)</f>
        <v>70000</v>
      </c>
      <c r="E123" s="141">
        <f>SUM(E124)</f>
        <v>70000</v>
      </c>
      <c r="F123" s="141"/>
      <c r="G123" s="141"/>
      <c r="H123" s="141"/>
      <c r="I123" s="141"/>
      <c r="J123" s="141"/>
      <c r="K123" s="141"/>
      <c r="L123" s="141"/>
      <c r="M123" s="141"/>
      <c r="N123" s="141"/>
    </row>
    <row r="124" spans="1:14" ht="12.75">
      <c r="A124" s="107">
        <v>32352</v>
      </c>
      <c r="B124" s="111"/>
      <c r="C124" s="109" t="s">
        <v>140</v>
      </c>
      <c r="D124" s="110">
        <v>70000</v>
      </c>
      <c r="E124" s="110">
        <v>70000</v>
      </c>
      <c r="F124" s="110"/>
      <c r="G124" s="110"/>
      <c r="H124" s="110"/>
      <c r="I124" s="110"/>
      <c r="J124" s="110"/>
      <c r="K124" s="110"/>
      <c r="L124" s="110"/>
      <c r="M124" s="110"/>
      <c r="N124" s="110"/>
    </row>
    <row r="125" spans="1:14" s="142" customFormat="1" ht="12.75">
      <c r="A125" s="138">
        <v>3236</v>
      </c>
      <c r="B125" s="139"/>
      <c r="C125" s="140" t="s">
        <v>62</v>
      </c>
      <c r="D125" s="141">
        <f>SUM(D126)</f>
        <v>15000</v>
      </c>
      <c r="E125" s="141">
        <f>SUM(E126)</f>
        <v>15000</v>
      </c>
      <c r="F125" s="141"/>
      <c r="G125" s="141"/>
      <c r="H125" s="141"/>
      <c r="I125" s="141"/>
      <c r="J125" s="141"/>
      <c r="K125" s="141"/>
      <c r="L125" s="141"/>
      <c r="M125" s="141"/>
      <c r="N125" s="141"/>
    </row>
    <row r="126" spans="1:14" ht="12.75">
      <c r="A126" s="107">
        <v>32361</v>
      </c>
      <c r="B126" s="111"/>
      <c r="C126" s="109" t="s">
        <v>141</v>
      </c>
      <c r="D126" s="110">
        <v>15000</v>
      </c>
      <c r="E126" s="110">
        <v>15000</v>
      </c>
      <c r="F126" s="110"/>
      <c r="G126" s="110"/>
      <c r="H126" s="110"/>
      <c r="I126" s="110"/>
      <c r="J126" s="110"/>
      <c r="K126" s="110"/>
      <c r="L126" s="110"/>
      <c r="M126" s="110"/>
      <c r="N126" s="110"/>
    </row>
    <row r="127" spans="1:14" ht="12.75">
      <c r="A127" s="107">
        <v>3239</v>
      </c>
      <c r="B127" s="111">
        <v>506</v>
      </c>
      <c r="C127" s="109" t="s">
        <v>64</v>
      </c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</row>
    <row r="128" spans="1:14" ht="12.75">
      <c r="A128" s="143">
        <v>329</v>
      </c>
      <c r="B128" s="108"/>
      <c r="C128" s="145" t="s">
        <v>32</v>
      </c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</row>
    <row r="129" spans="1:14" ht="12.75">
      <c r="A129" s="107">
        <v>3292</v>
      </c>
      <c r="B129" s="111">
        <v>507</v>
      </c>
      <c r="C129" s="109" t="s">
        <v>66</v>
      </c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</row>
    <row r="130" spans="1:14" ht="12.75">
      <c r="A130" s="107">
        <v>38</v>
      </c>
      <c r="B130" s="108"/>
      <c r="C130" s="109" t="s">
        <v>88</v>
      </c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</row>
    <row r="131" spans="1:14" ht="12.75">
      <c r="A131" s="143">
        <v>381</v>
      </c>
      <c r="B131" s="108"/>
      <c r="C131" s="145" t="s">
        <v>89</v>
      </c>
      <c r="D131" s="10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</row>
    <row r="132" spans="1:14" ht="12.75">
      <c r="A132" s="107">
        <v>3811</v>
      </c>
      <c r="B132" s="111">
        <v>941</v>
      </c>
      <c r="C132" s="109" t="s">
        <v>34</v>
      </c>
      <c r="D132" s="10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</row>
    <row r="133" spans="1:14" ht="12.75">
      <c r="A133" s="107"/>
      <c r="B133" s="108"/>
      <c r="C133" s="109"/>
      <c r="D133" s="10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</row>
    <row r="134" spans="1:14" ht="25.5">
      <c r="A134" s="124" t="s">
        <v>93</v>
      </c>
      <c r="B134" s="124"/>
      <c r="C134" s="125" t="s">
        <v>94</v>
      </c>
      <c r="D134" s="126">
        <f>SUM(D135)</f>
        <v>1140300</v>
      </c>
      <c r="E134" s="126">
        <f>SUM(E135)</f>
        <v>1140300</v>
      </c>
      <c r="F134" s="126"/>
      <c r="G134" s="126"/>
      <c r="H134" s="126"/>
      <c r="I134" s="126"/>
      <c r="J134" s="126"/>
      <c r="K134" s="126"/>
      <c r="L134" s="126"/>
      <c r="M134" s="126">
        <f>SUM(M135)</f>
        <v>1140300</v>
      </c>
      <c r="N134" s="126">
        <f>SUM(N135)</f>
        <v>1140300</v>
      </c>
    </row>
    <row r="135" spans="1:14" ht="12.75">
      <c r="A135" s="107">
        <v>3</v>
      </c>
      <c r="B135" s="108"/>
      <c r="C135" s="109" t="s">
        <v>48</v>
      </c>
      <c r="D135" s="100">
        <v>1140300</v>
      </c>
      <c r="E135" s="110">
        <v>1140300</v>
      </c>
      <c r="F135" s="110"/>
      <c r="G135" s="110"/>
      <c r="H135" s="110"/>
      <c r="I135" s="110"/>
      <c r="J135" s="110"/>
      <c r="K135" s="110"/>
      <c r="L135" s="110"/>
      <c r="M135" s="110">
        <v>1140300</v>
      </c>
      <c r="N135" s="110">
        <v>1140300</v>
      </c>
    </row>
    <row r="136" spans="1:14" ht="12.75">
      <c r="A136" s="147">
        <v>32</v>
      </c>
      <c r="B136" s="151"/>
      <c r="C136" s="148" t="s">
        <v>28</v>
      </c>
      <c r="D136" s="149">
        <f>SUM(D137)</f>
        <v>1140300</v>
      </c>
      <c r="E136" s="149">
        <f>SUM(E137)</f>
        <v>1140300</v>
      </c>
      <c r="F136" s="110"/>
      <c r="G136" s="110"/>
      <c r="H136" s="110"/>
      <c r="I136" s="110"/>
      <c r="J136" s="110"/>
      <c r="K136" s="110"/>
      <c r="L136" s="110"/>
      <c r="M136" s="149">
        <v>1140300</v>
      </c>
      <c r="N136" s="149">
        <v>1140300</v>
      </c>
    </row>
    <row r="137" spans="1:14" ht="12.75">
      <c r="A137" s="143">
        <v>322</v>
      </c>
      <c r="B137" s="108"/>
      <c r="C137" s="145" t="s">
        <v>30</v>
      </c>
      <c r="D137" s="110">
        <f>SUM(D138:D139)</f>
        <v>1140300</v>
      </c>
      <c r="E137" s="110">
        <f>SUM(E138:E139)</f>
        <v>1140300</v>
      </c>
      <c r="F137" s="110"/>
      <c r="G137" s="110"/>
      <c r="H137" s="110"/>
      <c r="I137" s="110"/>
      <c r="J137" s="110"/>
      <c r="K137" s="110"/>
      <c r="L137" s="110"/>
      <c r="M137" s="110"/>
      <c r="N137" s="110"/>
    </row>
    <row r="138" spans="1:14" ht="12.75">
      <c r="A138" s="107">
        <v>3221</v>
      </c>
      <c r="B138" s="111">
        <v>508</v>
      </c>
      <c r="C138" s="109" t="s">
        <v>54</v>
      </c>
      <c r="D138" s="10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</row>
    <row r="139" spans="1:14" ht="12.75">
      <c r="A139" s="107">
        <v>3222</v>
      </c>
      <c r="B139" s="111">
        <v>509</v>
      </c>
      <c r="C139" s="109" t="s">
        <v>87</v>
      </c>
      <c r="D139" s="110">
        <f>SUM(D140)</f>
        <v>1140300</v>
      </c>
      <c r="E139" s="110">
        <f>SUM(E140)</f>
        <v>1140300</v>
      </c>
      <c r="F139" s="110"/>
      <c r="G139" s="110"/>
      <c r="H139" s="110"/>
      <c r="I139" s="110"/>
      <c r="J139" s="110"/>
      <c r="K139" s="110"/>
      <c r="L139" s="110"/>
      <c r="M139" s="110"/>
      <c r="N139" s="110"/>
    </row>
    <row r="140" spans="1:14" ht="12.75">
      <c r="A140" s="107">
        <v>32224</v>
      </c>
      <c r="B140" s="111"/>
      <c r="C140" s="109" t="s">
        <v>220</v>
      </c>
      <c r="D140" s="100">
        <v>1140300</v>
      </c>
      <c r="E140" s="110">
        <v>1140300</v>
      </c>
      <c r="F140" s="110"/>
      <c r="G140" s="110"/>
      <c r="H140" s="110"/>
      <c r="I140" s="110"/>
      <c r="J140" s="110"/>
      <c r="K140" s="110"/>
      <c r="L140" s="110"/>
      <c r="M140" s="110"/>
      <c r="N140" s="110"/>
    </row>
    <row r="141" spans="1:14" ht="12.75">
      <c r="A141" s="107">
        <v>3223</v>
      </c>
      <c r="B141" s="111">
        <v>510</v>
      </c>
      <c r="C141" s="109" t="s">
        <v>55</v>
      </c>
      <c r="D141" s="10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</row>
    <row r="142" spans="1:14" ht="25.5">
      <c r="A142" s="107">
        <v>3224</v>
      </c>
      <c r="B142" s="111">
        <v>511</v>
      </c>
      <c r="C142" s="109" t="s">
        <v>56</v>
      </c>
      <c r="D142" s="100">
        <f aca="true" t="shared" si="4" ref="D142:D148">SUM(D143,D145)</f>
        <v>0</v>
      </c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</row>
    <row r="143" spans="1:14" ht="12.75">
      <c r="A143" s="107">
        <v>3225</v>
      </c>
      <c r="B143" s="111">
        <v>512</v>
      </c>
      <c r="C143" s="109" t="s">
        <v>57</v>
      </c>
      <c r="D143" s="100">
        <f t="shared" si="4"/>
        <v>0</v>
      </c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</row>
    <row r="144" spans="1:14" ht="12.75">
      <c r="A144" s="143">
        <v>323</v>
      </c>
      <c r="B144" s="108"/>
      <c r="C144" s="145" t="s">
        <v>31</v>
      </c>
      <c r="D144" s="100">
        <f t="shared" si="4"/>
        <v>0</v>
      </c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</row>
    <row r="145" spans="1:14" ht="12.75">
      <c r="A145" s="107">
        <v>3231</v>
      </c>
      <c r="B145" s="111">
        <v>513</v>
      </c>
      <c r="C145" s="109" t="s">
        <v>59</v>
      </c>
      <c r="D145" s="100">
        <f t="shared" si="4"/>
        <v>0</v>
      </c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</row>
    <row r="146" spans="1:14" ht="12.75">
      <c r="A146" s="107">
        <v>3232</v>
      </c>
      <c r="B146" s="111">
        <v>514</v>
      </c>
      <c r="C146" s="109" t="s">
        <v>49</v>
      </c>
      <c r="D146" s="100">
        <f t="shared" si="4"/>
        <v>0</v>
      </c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</row>
    <row r="147" spans="1:14" ht="12.75">
      <c r="A147" s="107">
        <v>3234</v>
      </c>
      <c r="B147" s="111">
        <v>515</v>
      </c>
      <c r="C147" s="109" t="s">
        <v>60</v>
      </c>
      <c r="D147" s="100">
        <f t="shared" si="4"/>
        <v>0</v>
      </c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</row>
    <row r="148" spans="1:14" ht="12.75">
      <c r="A148" s="107">
        <v>3236</v>
      </c>
      <c r="B148" s="111">
        <v>516</v>
      </c>
      <c r="C148" s="109" t="s">
        <v>62</v>
      </c>
      <c r="D148" s="100">
        <f t="shared" si="4"/>
        <v>0</v>
      </c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</row>
    <row r="149" spans="1:14" ht="12.75">
      <c r="A149" s="143">
        <v>329</v>
      </c>
      <c r="B149" s="108"/>
      <c r="C149" s="145" t="s">
        <v>32</v>
      </c>
      <c r="D149" s="10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</row>
    <row r="150" spans="1:14" ht="12.75">
      <c r="A150" s="107">
        <v>3299</v>
      </c>
      <c r="B150" s="111">
        <v>517</v>
      </c>
      <c r="C150" s="109" t="s">
        <v>32</v>
      </c>
      <c r="D150" s="10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</row>
    <row r="151" spans="1:14" ht="12.75">
      <c r="A151" s="107"/>
      <c r="B151" s="108"/>
      <c r="C151" s="109"/>
      <c r="D151" s="10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</row>
    <row r="152" spans="1:14" ht="25.5">
      <c r="A152" s="127" t="s">
        <v>95</v>
      </c>
      <c r="B152" s="128"/>
      <c r="C152" s="118" t="s">
        <v>96</v>
      </c>
      <c r="D152" s="187">
        <f>SUM(D153)</f>
        <v>3875</v>
      </c>
      <c r="E152" s="187">
        <f>SUM(E153)</f>
        <v>3875</v>
      </c>
      <c r="F152" s="119"/>
      <c r="G152" s="119"/>
      <c r="H152" s="119"/>
      <c r="I152" s="119"/>
      <c r="J152" s="119"/>
      <c r="K152" s="119"/>
      <c r="L152" s="119"/>
      <c r="M152" s="119"/>
      <c r="N152" s="119"/>
    </row>
    <row r="153" spans="1:14" ht="25.5">
      <c r="A153" s="124" t="s">
        <v>97</v>
      </c>
      <c r="B153" s="124"/>
      <c r="C153" s="125" t="s">
        <v>98</v>
      </c>
      <c r="D153" s="126">
        <f>SUM(D154)</f>
        <v>3875</v>
      </c>
      <c r="E153" s="126">
        <f>SUM(E154)</f>
        <v>3875</v>
      </c>
      <c r="F153" s="126"/>
      <c r="G153" s="126"/>
      <c r="H153" s="126"/>
      <c r="I153" s="126"/>
      <c r="J153" s="126"/>
      <c r="K153" s="126"/>
      <c r="L153" s="126"/>
      <c r="M153" s="126">
        <v>3875</v>
      </c>
      <c r="N153" s="126">
        <v>3875</v>
      </c>
    </row>
    <row r="154" spans="1:14" ht="12.75">
      <c r="A154" s="107">
        <v>3</v>
      </c>
      <c r="B154" s="108"/>
      <c r="C154" s="109" t="s">
        <v>48</v>
      </c>
      <c r="D154" s="110">
        <f>SUM(D155+D167)</f>
        <v>3875</v>
      </c>
      <c r="E154" s="110">
        <f>SUM(E155+E167)</f>
        <v>3875</v>
      </c>
      <c r="F154" s="110"/>
      <c r="G154" s="110"/>
      <c r="H154" s="110"/>
      <c r="I154" s="110"/>
      <c r="J154" s="110"/>
      <c r="K154" s="110"/>
      <c r="L154" s="110"/>
      <c r="M154" s="110">
        <v>3875</v>
      </c>
      <c r="N154" s="110">
        <v>3875</v>
      </c>
    </row>
    <row r="155" spans="1:14" s="150" customFormat="1" ht="12.75">
      <c r="A155" s="147">
        <v>31</v>
      </c>
      <c r="B155" s="151"/>
      <c r="C155" s="148" t="s">
        <v>24</v>
      </c>
      <c r="D155" s="149">
        <f>SUM(D156+D161+D159)</f>
        <v>2245</v>
      </c>
      <c r="E155" s="149">
        <f>SUM(E156+E161+E159)</f>
        <v>2245</v>
      </c>
      <c r="F155" s="149"/>
      <c r="G155" s="149"/>
      <c r="H155" s="149"/>
      <c r="I155" s="149"/>
      <c r="J155" s="149"/>
      <c r="K155" s="149"/>
      <c r="L155" s="149"/>
      <c r="M155" s="149">
        <v>2245</v>
      </c>
      <c r="N155" s="149">
        <v>2245</v>
      </c>
    </row>
    <row r="156" spans="1:14" s="146" customFormat="1" ht="12.75">
      <c r="A156" s="143">
        <v>311</v>
      </c>
      <c r="B156" s="144"/>
      <c r="C156" s="145" t="s">
        <v>25</v>
      </c>
      <c r="D156" s="137">
        <f>SUM(D157)</f>
        <v>1950</v>
      </c>
      <c r="E156" s="137">
        <f>SUM(E157)</f>
        <v>1950</v>
      </c>
      <c r="F156" s="137"/>
      <c r="G156" s="137"/>
      <c r="H156" s="137"/>
      <c r="I156" s="137"/>
      <c r="J156" s="137"/>
      <c r="K156" s="137"/>
      <c r="L156" s="137"/>
      <c r="M156" s="137"/>
      <c r="N156" s="137"/>
    </row>
    <row r="157" spans="1:14" s="142" customFormat="1" ht="12.75">
      <c r="A157" s="138">
        <v>3111</v>
      </c>
      <c r="B157" s="139">
        <v>518</v>
      </c>
      <c r="C157" s="140" t="s">
        <v>99</v>
      </c>
      <c r="D157" s="141">
        <f>SUM(D158)</f>
        <v>1950</v>
      </c>
      <c r="E157" s="141">
        <f>SUM(E158)</f>
        <v>1950</v>
      </c>
      <c r="F157" s="141"/>
      <c r="G157" s="141"/>
      <c r="H157" s="141"/>
      <c r="I157" s="141"/>
      <c r="J157" s="141"/>
      <c r="K157" s="141"/>
      <c r="L157" s="141"/>
      <c r="M157" s="141"/>
      <c r="N157" s="141"/>
    </row>
    <row r="158" spans="1:14" ht="12.75">
      <c r="A158" s="107">
        <v>31111</v>
      </c>
      <c r="B158" s="111"/>
      <c r="C158" s="109" t="s">
        <v>142</v>
      </c>
      <c r="D158" s="110">
        <v>1950</v>
      </c>
      <c r="E158" s="110">
        <v>1950</v>
      </c>
      <c r="F158" s="110"/>
      <c r="G158" s="110"/>
      <c r="H158" s="110"/>
      <c r="I158" s="110"/>
      <c r="J158" s="110"/>
      <c r="K158" s="110"/>
      <c r="L158" s="110"/>
      <c r="M158" s="110"/>
      <c r="N158" s="110"/>
    </row>
    <row r="159" spans="1:14" s="146" customFormat="1" ht="12.75">
      <c r="A159" s="143">
        <v>312</v>
      </c>
      <c r="B159" s="144"/>
      <c r="C159" s="145" t="s">
        <v>26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</row>
    <row r="160" spans="1:14" ht="12.75">
      <c r="A160" s="107">
        <v>3121</v>
      </c>
      <c r="B160" s="111">
        <v>519</v>
      </c>
      <c r="C160" s="109" t="s">
        <v>26</v>
      </c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</row>
    <row r="161" spans="1:14" s="146" customFormat="1" ht="12.75">
      <c r="A161" s="143">
        <v>313</v>
      </c>
      <c r="B161" s="144"/>
      <c r="C161" s="145" t="s">
        <v>27</v>
      </c>
      <c r="D161" s="137">
        <f>SUM(D162+D165)</f>
        <v>295</v>
      </c>
      <c r="E161" s="137">
        <f>SUM(E162+E165)</f>
        <v>295</v>
      </c>
      <c r="F161" s="137"/>
      <c r="G161" s="137"/>
      <c r="H161" s="137"/>
      <c r="I161" s="137"/>
      <c r="J161" s="137"/>
      <c r="K161" s="137"/>
      <c r="L161" s="137"/>
      <c r="M161" s="137"/>
      <c r="N161" s="137"/>
    </row>
    <row r="162" spans="1:14" s="142" customFormat="1" ht="25.5">
      <c r="A162" s="138">
        <v>3132</v>
      </c>
      <c r="B162" s="139">
        <v>520</v>
      </c>
      <c r="C162" s="140" t="s">
        <v>100</v>
      </c>
      <c r="D162" s="152">
        <f>SUM(D164,D163)</f>
        <v>250</v>
      </c>
      <c r="E162" s="152">
        <f>SUM(E164,E163)</f>
        <v>250</v>
      </c>
      <c r="F162" s="141"/>
      <c r="G162" s="141"/>
      <c r="H162" s="141"/>
      <c r="I162" s="141"/>
      <c r="J162" s="141"/>
      <c r="K162" s="141"/>
      <c r="L162" s="141"/>
      <c r="M162" s="141"/>
      <c r="N162" s="141"/>
    </row>
    <row r="163" spans="1:14" ht="12.75">
      <c r="A163" s="107">
        <v>31321</v>
      </c>
      <c r="B163" s="111"/>
      <c r="C163" s="109" t="s">
        <v>143</v>
      </c>
      <c r="D163" s="110">
        <v>240</v>
      </c>
      <c r="E163" s="110">
        <v>240</v>
      </c>
      <c r="F163" s="110"/>
      <c r="G163" s="110"/>
      <c r="H163" s="110"/>
      <c r="I163" s="110"/>
      <c r="J163" s="110"/>
      <c r="K163" s="110"/>
      <c r="L163" s="110"/>
      <c r="M163" s="110"/>
      <c r="N163" s="110"/>
    </row>
    <row r="164" spans="1:14" ht="12.75">
      <c r="A164" s="107">
        <v>31322</v>
      </c>
      <c r="B164" s="111"/>
      <c r="C164" s="109" t="s">
        <v>144</v>
      </c>
      <c r="D164" s="110">
        <v>10</v>
      </c>
      <c r="E164" s="110">
        <v>10</v>
      </c>
      <c r="F164" s="110"/>
      <c r="G164" s="110"/>
      <c r="H164" s="110"/>
      <c r="I164" s="110"/>
      <c r="J164" s="110"/>
      <c r="K164" s="110"/>
      <c r="L164" s="110"/>
      <c r="M164" s="110"/>
      <c r="N164" s="110"/>
    </row>
    <row r="165" spans="1:14" s="142" customFormat="1" ht="25.5">
      <c r="A165" s="138">
        <v>3133</v>
      </c>
      <c r="B165" s="139">
        <v>521</v>
      </c>
      <c r="C165" s="140" t="s">
        <v>101</v>
      </c>
      <c r="D165" s="141">
        <f>SUM(D166)</f>
        <v>45</v>
      </c>
      <c r="E165" s="141">
        <f>SUM(E166)</f>
        <v>45</v>
      </c>
      <c r="F165" s="141"/>
      <c r="G165" s="141"/>
      <c r="H165" s="141"/>
      <c r="I165" s="141"/>
      <c r="J165" s="141"/>
      <c r="K165" s="141"/>
      <c r="L165" s="141"/>
      <c r="M165" s="141"/>
      <c r="N165" s="141"/>
    </row>
    <row r="166" spans="1:14" ht="12.75">
      <c r="A166" s="107">
        <v>31331</v>
      </c>
      <c r="B166" s="111"/>
      <c r="C166" s="109" t="s">
        <v>145</v>
      </c>
      <c r="D166" s="110">
        <v>45</v>
      </c>
      <c r="E166" s="110">
        <v>45</v>
      </c>
      <c r="F166" s="110"/>
      <c r="G166" s="110"/>
      <c r="H166" s="110"/>
      <c r="I166" s="110"/>
      <c r="J166" s="110"/>
      <c r="K166" s="110"/>
      <c r="L166" s="110"/>
      <c r="M166" s="110"/>
      <c r="N166" s="110"/>
    </row>
    <row r="167" spans="1:14" s="150" customFormat="1" ht="12.75">
      <c r="A167" s="147">
        <v>32</v>
      </c>
      <c r="B167" s="151"/>
      <c r="C167" s="148" t="s">
        <v>28</v>
      </c>
      <c r="D167" s="149">
        <f>SUM(D171+D175+D181+D183)</f>
        <v>1630</v>
      </c>
      <c r="E167" s="149">
        <f>SUM(E171+E175+E181+E183)</f>
        <v>1630</v>
      </c>
      <c r="F167" s="149"/>
      <c r="G167" s="149"/>
      <c r="H167" s="149"/>
      <c r="I167" s="149"/>
      <c r="J167" s="149"/>
      <c r="K167" s="149"/>
      <c r="L167" s="149"/>
      <c r="M167" s="149">
        <v>1630</v>
      </c>
      <c r="N167" s="149">
        <v>1630</v>
      </c>
    </row>
    <row r="168" spans="1:14" s="146" customFormat="1" ht="12.75">
      <c r="A168" s="143">
        <v>321</v>
      </c>
      <c r="B168" s="144"/>
      <c r="C168" s="145" t="s">
        <v>29</v>
      </c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</row>
    <row r="169" spans="1:14" s="142" customFormat="1" ht="12.75">
      <c r="A169" s="138">
        <v>3211</v>
      </c>
      <c r="B169" s="139">
        <v>522</v>
      </c>
      <c r="C169" s="140" t="s">
        <v>51</v>
      </c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</row>
    <row r="170" spans="1:14" ht="25.5">
      <c r="A170" s="107">
        <v>3212</v>
      </c>
      <c r="B170" s="111">
        <v>523</v>
      </c>
      <c r="C170" s="109" t="s">
        <v>92</v>
      </c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</row>
    <row r="171" spans="1:14" s="146" customFormat="1" ht="12.75">
      <c r="A171" s="143">
        <v>322</v>
      </c>
      <c r="B171" s="144"/>
      <c r="C171" s="145" t="s">
        <v>30</v>
      </c>
      <c r="D171" s="137">
        <f>SUM(D172)</f>
        <v>500</v>
      </c>
      <c r="E171" s="137">
        <f>SUM(E172)</f>
        <v>500</v>
      </c>
      <c r="F171" s="137"/>
      <c r="G171" s="137"/>
      <c r="H171" s="137"/>
      <c r="I171" s="137"/>
      <c r="J171" s="137"/>
      <c r="K171" s="137"/>
      <c r="L171" s="137"/>
      <c r="M171" s="137"/>
      <c r="N171" s="137"/>
    </row>
    <row r="172" spans="1:14" s="142" customFormat="1" ht="12.75">
      <c r="A172" s="138">
        <v>3221</v>
      </c>
      <c r="B172" s="139">
        <v>524</v>
      </c>
      <c r="C172" s="140" t="s">
        <v>54</v>
      </c>
      <c r="D172" s="141">
        <f>SUM(D173)</f>
        <v>500</v>
      </c>
      <c r="E172" s="141">
        <f>SUM(E173)</f>
        <v>500</v>
      </c>
      <c r="F172" s="141"/>
      <c r="G172" s="141"/>
      <c r="H172" s="141"/>
      <c r="I172" s="141"/>
      <c r="J172" s="141"/>
      <c r="K172" s="141"/>
      <c r="L172" s="141"/>
      <c r="M172" s="141"/>
      <c r="N172" s="141"/>
    </row>
    <row r="173" spans="1:14" ht="12.75">
      <c r="A173" s="107">
        <v>32211</v>
      </c>
      <c r="B173" s="111"/>
      <c r="C173" s="109" t="s">
        <v>54</v>
      </c>
      <c r="D173" s="110">
        <v>500</v>
      </c>
      <c r="E173" s="110">
        <v>500</v>
      </c>
      <c r="F173" s="110"/>
      <c r="G173" s="110"/>
      <c r="H173" s="110"/>
      <c r="I173" s="110"/>
      <c r="J173" s="110"/>
      <c r="K173" s="110"/>
      <c r="L173" s="110"/>
      <c r="M173" s="110"/>
      <c r="N173" s="110"/>
    </row>
    <row r="174" spans="1:14" ht="12.75">
      <c r="A174" s="107">
        <v>3222</v>
      </c>
      <c r="B174" s="111">
        <v>525</v>
      </c>
      <c r="C174" s="109" t="s">
        <v>87</v>
      </c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</row>
    <row r="175" spans="1:14" s="146" customFormat="1" ht="12.75">
      <c r="A175" s="143">
        <v>323</v>
      </c>
      <c r="B175" s="155"/>
      <c r="C175" s="145" t="s">
        <v>31</v>
      </c>
      <c r="D175" s="137">
        <f>SUM(D177,D179)</f>
        <v>850</v>
      </c>
      <c r="E175" s="137">
        <f>SUM(E177,E179)</f>
        <v>850</v>
      </c>
      <c r="F175" s="137"/>
      <c r="G175" s="137"/>
      <c r="H175" s="137"/>
      <c r="I175" s="137"/>
      <c r="J175" s="137"/>
      <c r="K175" s="137"/>
      <c r="L175" s="137"/>
      <c r="M175" s="137"/>
      <c r="N175" s="137"/>
    </row>
    <row r="176" spans="1:14" ht="12.75">
      <c r="A176" s="107">
        <v>3231</v>
      </c>
      <c r="B176" s="111">
        <v>526</v>
      </c>
      <c r="C176" s="109" t="s">
        <v>59</v>
      </c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</row>
    <row r="177" spans="1:14" s="142" customFormat="1" ht="12.75">
      <c r="A177" s="138">
        <v>3237</v>
      </c>
      <c r="B177" s="139">
        <v>527</v>
      </c>
      <c r="C177" s="140" t="s">
        <v>50</v>
      </c>
      <c r="D177" s="141">
        <f>SUM(D178)</f>
        <v>450</v>
      </c>
      <c r="E177" s="141">
        <f>SUM(E178)</f>
        <v>450</v>
      </c>
      <c r="F177" s="141"/>
      <c r="G177" s="141"/>
      <c r="H177" s="141"/>
      <c r="I177" s="141"/>
      <c r="J177" s="141"/>
      <c r="K177" s="141"/>
      <c r="L177" s="141"/>
      <c r="M177" s="141"/>
      <c r="N177" s="141"/>
    </row>
    <row r="178" spans="1:14" ht="12.75">
      <c r="A178" s="107">
        <v>32372</v>
      </c>
      <c r="B178" s="111"/>
      <c r="C178" s="109" t="s">
        <v>146</v>
      </c>
      <c r="D178" s="110">
        <v>450</v>
      </c>
      <c r="E178" s="110">
        <v>450</v>
      </c>
      <c r="F178" s="110"/>
      <c r="G178" s="110"/>
      <c r="H178" s="110"/>
      <c r="I178" s="110"/>
      <c r="J178" s="110"/>
      <c r="K178" s="110"/>
      <c r="L178" s="110"/>
      <c r="M178" s="110"/>
      <c r="N178" s="110"/>
    </row>
    <row r="179" spans="1:14" s="142" customFormat="1" ht="12.75">
      <c r="A179" s="138">
        <v>3239</v>
      </c>
      <c r="B179" s="139">
        <v>528</v>
      </c>
      <c r="C179" s="140" t="s">
        <v>64</v>
      </c>
      <c r="D179" s="141">
        <f>SUM(D180)</f>
        <v>400</v>
      </c>
      <c r="E179" s="141">
        <f>SUM(E180)</f>
        <v>400</v>
      </c>
      <c r="F179" s="141"/>
      <c r="G179" s="141"/>
      <c r="H179" s="141"/>
      <c r="I179" s="141"/>
      <c r="J179" s="141"/>
      <c r="K179" s="141"/>
      <c r="L179" s="141"/>
      <c r="M179" s="141"/>
      <c r="N179" s="141"/>
    </row>
    <row r="180" spans="1:14" ht="12.75">
      <c r="A180" s="107">
        <v>32391</v>
      </c>
      <c r="B180" s="111"/>
      <c r="C180" s="109" t="s">
        <v>147</v>
      </c>
      <c r="D180" s="110">
        <v>400</v>
      </c>
      <c r="E180" s="110">
        <v>400</v>
      </c>
      <c r="F180" s="110"/>
      <c r="G180" s="110"/>
      <c r="H180" s="110"/>
      <c r="I180" s="110"/>
      <c r="J180" s="110"/>
      <c r="K180" s="110"/>
      <c r="L180" s="110"/>
      <c r="M180" s="110"/>
      <c r="N180" s="110"/>
    </row>
    <row r="181" spans="1:14" s="146" customFormat="1" ht="25.5">
      <c r="A181" s="143">
        <v>324</v>
      </c>
      <c r="B181" s="155"/>
      <c r="C181" s="145" t="s">
        <v>65</v>
      </c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</row>
    <row r="182" spans="1:14" ht="25.5">
      <c r="A182" s="107">
        <v>3241</v>
      </c>
      <c r="B182" s="111">
        <v>529</v>
      </c>
      <c r="C182" s="109" t="s">
        <v>65</v>
      </c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</row>
    <row r="183" spans="1:14" s="146" customFormat="1" ht="12.75">
      <c r="A183" s="143">
        <v>329</v>
      </c>
      <c r="B183" s="144"/>
      <c r="C183" s="145" t="s">
        <v>32</v>
      </c>
      <c r="D183" s="137">
        <f>SUM(D184,D186)</f>
        <v>280</v>
      </c>
      <c r="E183" s="137">
        <f>SUM(E184,E186)</f>
        <v>280</v>
      </c>
      <c r="F183" s="137"/>
      <c r="G183" s="137"/>
      <c r="H183" s="137"/>
      <c r="I183" s="137"/>
      <c r="J183" s="137"/>
      <c r="K183" s="137"/>
      <c r="L183" s="137"/>
      <c r="M183" s="137"/>
      <c r="N183" s="137"/>
    </row>
    <row r="184" spans="1:14" ht="12.75">
      <c r="A184" s="107">
        <v>3293</v>
      </c>
      <c r="B184" s="111">
        <v>530</v>
      </c>
      <c r="C184" s="109" t="s">
        <v>67</v>
      </c>
      <c r="D184" s="110">
        <v>280</v>
      </c>
      <c r="E184" s="110">
        <v>280</v>
      </c>
      <c r="F184" s="110"/>
      <c r="G184" s="110"/>
      <c r="H184" s="110"/>
      <c r="I184" s="110"/>
      <c r="J184" s="110"/>
      <c r="K184" s="110"/>
      <c r="L184" s="110"/>
      <c r="M184" s="110"/>
      <c r="N184" s="110"/>
    </row>
    <row r="185" spans="1:14" s="142" customFormat="1" ht="12.75">
      <c r="A185" s="138">
        <v>3299</v>
      </c>
      <c r="B185" s="139">
        <v>531</v>
      </c>
      <c r="C185" s="140" t="s">
        <v>32</v>
      </c>
      <c r="D185" s="141">
        <f>SUM(D186)</f>
        <v>0</v>
      </c>
      <c r="E185" s="141">
        <f>SUM(E186)</f>
        <v>0</v>
      </c>
      <c r="F185" s="141"/>
      <c r="G185" s="141"/>
      <c r="H185" s="141"/>
      <c r="I185" s="141"/>
      <c r="J185" s="141"/>
      <c r="K185" s="141"/>
      <c r="L185" s="141"/>
      <c r="M185" s="141"/>
      <c r="N185" s="141"/>
    </row>
    <row r="186" spans="1:14" ht="12.75">
      <c r="A186" s="107">
        <v>32999</v>
      </c>
      <c r="B186" s="111"/>
      <c r="C186" s="109" t="s">
        <v>32</v>
      </c>
      <c r="D186" s="110">
        <v>0</v>
      </c>
      <c r="E186" s="110">
        <v>0</v>
      </c>
      <c r="F186" s="110"/>
      <c r="G186" s="110"/>
      <c r="H186" s="110"/>
      <c r="I186" s="110"/>
      <c r="J186" s="110"/>
      <c r="K186" s="110"/>
      <c r="L186" s="110"/>
      <c r="M186" s="110"/>
      <c r="N186" s="110"/>
    </row>
    <row r="187" spans="1:14" ht="12.75">
      <c r="A187" s="107">
        <v>34</v>
      </c>
      <c r="B187" s="108"/>
      <c r="C187" s="109" t="s">
        <v>70</v>
      </c>
      <c r="D187" s="100">
        <f aca="true" t="shared" si="5" ref="D187:D196">SUM(D188,D190)</f>
        <v>0</v>
      </c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</row>
    <row r="188" spans="1:14" ht="12.75">
      <c r="A188" s="107">
        <v>343</v>
      </c>
      <c r="B188" s="108"/>
      <c r="C188" s="109" t="s">
        <v>33</v>
      </c>
      <c r="D188" s="100">
        <f t="shared" si="5"/>
        <v>0</v>
      </c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</row>
    <row r="189" spans="1:14" ht="25.5">
      <c r="A189" s="107">
        <v>3431</v>
      </c>
      <c r="B189" s="111">
        <v>532</v>
      </c>
      <c r="C189" s="109" t="s">
        <v>71</v>
      </c>
      <c r="D189" s="100">
        <f t="shared" si="5"/>
        <v>0</v>
      </c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</row>
    <row r="190" spans="1:14" ht="12.75">
      <c r="A190" s="107">
        <v>38</v>
      </c>
      <c r="B190" s="108"/>
      <c r="C190" s="109" t="s">
        <v>88</v>
      </c>
      <c r="D190" s="100">
        <f t="shared" si="5"/>
        <v>0</v>
      </c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</row>
    <row r="191" spans="1:14" ht="12.75">
      <c r="A191" s="107">
        <v>381</v>
      </c>
      <c r="B191" s="108"/>
      <c r="C191" s="109" t="s">
        <v>89</v>
      </c>
      <c r="D191" s="100">
        <f t="shared" si="5"/>
        <v>0</v>
      </c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</row>
    <row r="192" spans="1:14" ht="12.75">
      <c r="A192" s="107">
        <v>3811</v>
      </c>
      <c r="B192" s="111">
        <v>942</v>
      </c>
      <c r="C192" s="109" t="s">
        <v>34</v>
      </c>
      <c r="D192" s="100">
        <f t="shared" si="5"/>
        <v>0</v>
      </c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</row>
    <row r="193" spans="1:14" ht="12.75">
      <c r="A193" s="107"/>
      <c r="B193" s="108"/>
      <c r="C193" s="109"/>
      <c r="D193" s="100">
        <f t="shared" si="5"/>
        <v>0</v>
      </c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</row>
    <row r="194" spans="1:14" ht="25.5">
      <c r="A194" s="124" t="s">
        <v>102</v>
      </c>
      <c r="B194" s="124"/>
      <c r="C194" s="125" t="s">
        <v>103</v>
      </c>
      <c r="D194" s="100">
        <f t="shared" si="5"/>
        <v>0</v>
      </c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</row>
    <row r="195" spans="1:14" ht="12.75">
      <c r="A195" s="107">
        <v>3</v>
      </c>
      <c r="B195" s="108"/>
      <c r="C195" s="109" t="s">
        <v>48</v>
      </c>
      <c r="D195" s="100">
        <f t="shared" si="5"/>
        <v>0</v>
      </c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</row>
    <row r="196" spans="1:14" s="150" customFormat="1" ht="12.75">
      <c r="A196" s="147">
        <v>32</v>
      </c>
      <c r="B196" s="151"/>
      <c r="C196" s="148" t="s">
        <v>28</v>
      </c>
      <c r="D196" s="154">
        <f t="shared" si="5"/>
        <v>0</v>
      </c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</row>
    <row r="197" spans="1:14" ht="12.75">
      <c r="A197" s="107">
        <v>321</v>
      </c>
      <c r="B197" s="108"/>
      <c r="C197" s="109" t="s">
        <v>29</v>
      </c>
      <c r="D197" s="100">
        <f aca="true" t="shared" si="6" ref="D197:D207">SUM(D198,D200)</f>
        <v>0</v>
      </c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</row>
    <row r="198" spans="1:14" ht="12.75">
      <c r="A198" s="107">
        <v>3211</v>
      </c>
      <c r="B198" s="111">
        <v>533</v>
      </c>
      <c r="C198" s="109" t="s">
        <v>51</v>
      </c>
      <c r="D198" s="100">
        <f t="shared" si="6"/>
        <v>0</v>
      </c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</row>
    <row r="199" spans="1:14" ht="12.75">
      <c r="A199" s="107">
        <v>322</v>
      </c>
      <c r="B199" s="108"/>
      <c r="C199" s="109" t="s">
        <v>30</v>
      </c>
      <c r="D199" s="100">
        <f t="shared" si="6"/>
        <v>0</v>
      </c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</row>
    <row r="200" spans="1:14" ht="12.75">
      <c r="A200" s="107">
        <v>3221</v>
      </c>
      <c r="B200" s="111">
        <v>534</v>
      </c>
      <c r="C200" s="109" t="s">
        <v>54</v>
      </c>
      <c r="D200" s="100">
        <f t="shared" si="6"/>
        <v>0</v>
      </c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</row>
    <row r="201" spans="1:14" ht="12.75">
      <c r="A201" s="107">
        <v>323</v>
      </c>
      <c r="B201" s="108"/>
      <c r="C201" s="109" t="s">
        <v>31</v>
      </c>
      <c r="D201" s="100">
        <f t="shared" si="6"/>
        <v>0</v>
      </c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</row>
    <row r="202" spans="1:14" ht="12.75">
      <c r="A202" s="107">
        <v>3231</v>
      </c>
      <c r="B202" s="111">
        <v>535</v>
      </c>
      <c r="C202" s="109" t="s">
        <v>59</v>
      </c>
      <c r="D202" s="100">
        <f t="shared" si="6"/>
        <v>0</v>
      </c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</row>
    <row r="203" spans="1:14" ht="12.75">
      <c r="A203" s="107">
        <v>329</v>
      </c>
      <c r="B203" s="108"/>
      <c r="C203" s="109" t="s">
        <v>32</v>
      </c>
      <c r="D203" s="100">
        <f t="shared" si="6"/>
        <v>0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</row>
    <row r="204" spans="1:14" ht="12.75">
      <c r="A204" s="107">
        <v>3293</v>
      </c>
      <c r="B204" s="111">
        <v>536</v>
      </c>
      <c r="C204" s="109" t="s">
        <v>67</v>
      </c>
      <c r="D204" s="100">
        <f t="shared" si="6"/>
        <v>0</v>
      </c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</row>
    <row r="205" spans="1:14" ht="12.75">
      <c r="A205" s="107">
        <v>3299</v>
      </c>
      <c r="B205" s="111">
        <v>537</v>
      </c>
      <c r="C205" s="109" t="s">
        <v>32</v>
      </c>
      <c r="D205" s="100">
        <f t="shared" si="6"/>
        <v>0</v>
      </c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</row>
    <row r="206" spans="1:14" ht="12.75">
      <c r="A206" s="107">
        <v>38</v>
      </c>
      <c r="B206" s="108"/>
      <c r="C206" s="109" t="s">
        <v>88</v>
      </c>
      <c r="D206" s="100">
        <f t="shared" si="6"/>
        <v>0</v>
      </c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</row>
    <row r="207" spans="1:14" ht="12.75">
      <c r="A207" s="107">
        <v>381</v>
      </c>
      <c r="B207" s="108"/>
      <c r="C207" s="109" t="s">
        <v>89</v>
      </c>
      <c r="D207" s="100">
        <f t="shared" si="6"/>
        <v>0</v>
      </c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</row>
    <row r="208" spans="1:14" ht="12.75">
      <c r="A208" s="107">
        <v>3811</v>
      </c>
      <c r="B208" s="111">
        <v>943</v>
      </c>
      <c r="C208" s="109" t="s">
        <v>34</v>
      </c>
      <c r="D208" s="10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</row>
    <row r="209" spans="1:14" ht="12.75">
      <c r="A209" s="107"/>
      <c r="B209" s="108"/>
      <c r="C209" s="109"/>
      <c r="D209" s="10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</row>
    <row r="210" spans="1:14" ht="25.5">
      <c r="A210" s="124" t="s">
        <v>104</v>
      </c>
      <c r="B210" s="124"/>
      <c r="C210" s="125" t="s">
        <v>105</v>
      </c>
      <c r="D210" s="100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</row>
    <row r="211" spans="1:14" ht="12.75">
      <c r="A211" s="107">
        <v>3</v>
      </c>
      <c r="B211" s="108"/>
      <c r="C211" s="109" t="s">
        <v>48</v>
      </c>
      <c r="D211" s="10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</row>
    <row r="212" spans="1:14" ht="12.75">
      <c r="A212" s="107">
        <v>32</v>
      </c>
      <c r="B212" s="108"/>
      <c r="C212" s="109" t="s">
        <v>28</v>
      </c>
      <c r="D212" s="10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</row>
    <row r="213" spans="1:14" ht="12.75">
      <c r="A213" s="107">
        <v>321</v>
      </c>
      <c r="B213" s="108"/>
      <c r="C213" s="109" t="s">
        <v>29</v>
      </c>
      <c r="D213" s="10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</row>
    <row r="214" spans="1:14" ht="12.75">
      <c r="A214" s="107">
        <v>3211</v>
      </c>
      <c r="B214" s="111">
        <v>538</v>
      </c>
      <c r="C214" s="109" t="s">
        <v>51</v>
      </c>
      <c r="D214" s="10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</row>
    <row r="215" spans="1:14" ht="12.75">
      <c r="A215" s="107">
        <v>322</v>
      </c>
      <c r="B215" s="108"/>
      <c r="C215" s="109" t="s">
        <v>30</v>
      </c>
      <c r="D215" s="10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</row>
    <row r="216" spans="1:14" ht="12.75">
      <c r="A216" s="107">
        <v>3221</v>
      </c>
      <c r="B216" s="111">
        <v>539</v>
      </c>
      <c r="C216" s="109" t="s">
        <v>54</v>
      </c>
      <c r="D216" s="10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</row>
    <row r="217" spans="1:14" ht="12.75">
      <c r="A217" s="107">
        <v>323</v>
      </c>
      <c r="B217" s="108"/>
      <c r="C217" s="109" t="s">
        <v>31</v>
      </c>
      <c r="D217" s="10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</row>
    <row r="218" spans="1:14" ht="12.75">
      <c r="A218" s="107">
        <v>3231</v>
      </c>
      <c r="B218" s="111">
        <v>540</v>
      </c>
      <c r="C218" s="109" t="s">
        <v>59</v>
      </c>
      <c r="D218" s="10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</row>
    <row r="219" spans="1:14" ht="12.75">
      <c r="A219" s="107">
        <v>3237</v>
      </c>
      <c r="B219" s="111">
        <v>541</v>
      </c>
      <c r="C219" s="109" t="s">
        <v>50</v>
      </c>
      <c r="D219" s="10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</row>
    <row r="220" spans="1:14" ht="12.75">
      <c r="A220" s="107">
        <v>3239</v>
      </c>
      <c r="B220" s="111">
        <v>542</v>
      </c>
      <c r="C220" s="109" t="s">
        <v>64</v>
      </c>
      <c r="D220" s="10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</row>
    <row r="221" spans="1:14" ht="12.75">
      <c r="A221" s="107">
        <v>329</v>
      </c>
      <c r="B221" s="108"/>
      <c r="C221" s="109" t="s">
        <v>32</v>
      </c>
      <c r="D221" s="10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</row>
    <row r="222" spans="1:14" ht="12.75">
      <c r="A222" s="107">
        <v>3293</v>
      </c>
      <c r="B222" s="111">
        <v>543</v>
      </c>
      <c r="C222" s="109" t="s">
        <v>67</v>
      </c>
      <c r="D222" s="10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</row>
    <row r="223" spans="1:14" ht="12.75">
      <c r="A223" s="107">
        <v>3299</v>
      </c>
      <c r="B223" s="111">
        <v>544</v>
      </c>
      <c r="C223" s="109" t="s">
        <v>32</v>
      </c>
      <c r="D223" s="10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</row>
    <row r="224" spans="1:14" ht="12.75">
      <c r="A224" s="107"/>
      <c r="B224" s="108"/>
      <c r="C224" s="109"/>
      <c r="D224" s="10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</row>
    <row r="225" spans="1:14" ht="51">
      <c r="A225" s="124" t="s">
        <v>106</v>
      </c>
      <c r="B225" s="124"/>
      <c r="C225" s="125" t="s">
        <v>107</v>
      </c>
      <c r="D225" s="100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</row>
    <row r="226" spans="1:14" ht="12.75">
      <c r="A226" s="107">
        <v>3</v>
      </c>
      <c r="B226" s="108"/>
      <c r="C226" s="109" t="s">
        <v>48</v>
      </c>
      <c r="D226" s="10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</row>
    <row r="227" spans="1:14" ht="12.75">
      <c r="A227" s="107">
        <v>32</v>
      </c>
      <c r="B227" s="108"/>
      <c r="C227" s="109" t="s">
        <v>28</v>
      </c>
      <c r="D227" s="10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</row>
    <row r="228" spans="1:14" ht="12.75">
      <c r="A228" s="107">
        <v>323</v>
      </c>
      <c r="B228" s="108"/>
      <c r="C228" s="109" t="s">
        <v>31</v>
      </c>
      <c r="D228" s="10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</row>
    <row r="229" spans="1:14" ht="12.75">
      <c r="A229" s="107">
        <v>3231</v>
      </c>
      <c r="B229" s="111">
        <v>546</v>
      </c>
      <c r="C229" s="109" t="s">
        <v>59</v>
      </c>
      <c r="D229" s="10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</row>
    <row r="230" spans="1:14" ht="12.75">
      <c r="A230" s="107">
        <v>3231</v>
      </c>
      <c r="B230" s="111">
        <v>547</v>
      </c>
      <c r="C230" s="109" t="s">
        <v>59</v>
      </c>
      <c r="D230" s="10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</row>
    <row r="231" spans="1:14" ht="12.75">
      <c r="A231" s="107"/>
      <c r="B231" s="108"/>
      <c r="C231" s="109"/>
      <c r="D231" s="10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</row>
    <row r="232" spans="1:14" ht="12.75">
      <c r="A232" s="124" t="s">
        <v>108</v>
      </c>
      <c r="B232" s="124"/>
      <c r="C232" s="125" t="s">
        <v>109</v>
      </c>
      <c r="D232" s="100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</row>
    <row r="233" spans="1:14" ht="12.75">
      <c r="A233" s="107">
        <v>3</v>
      </c>
      <c r="B233" s="108"/>
      <c r="C233" s="109" t="s">
        <v>48</v>
      </c>
      <c r="D233" s="10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</row>
    <row r="234" spans="1:14" ht="12.75">
      <c r="A234" s="107">
        <v>32</v>
      </c>
      <c r="B234" s="108"/>
      <c r="C234" s="109" t="s">
        <v>28</v>
      </c>
      <c r="D234" s="10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</row>
    <row r="235" spans="1:14" ht="12.75">
      <c r="A235" s="107">
        <v>323</v>
      </c>
      <c r="B235" s="108"/>
      <c r="C235" s="109" t="s">
        <v>31</v>
      </c>
      <c r="D235" s="10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</row>
    <row r="236" spans="1:14" ht="12.75">
      <c r="A236" s="107">
        <v>3239</v>
      </c>
      <c r="B236" s="111">
        <v>548</v>
      </c>
      <c r="C236" s="109" t="s">
        <v>64</v>
      </c>
      <c r="D236" s="10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</row>
    <row r="237" spans="1:14" ht="12.75">
      <c r="A237" s="107">
        <v>329</v>
      </c>
      <c r="B237" s="108"/>
      <c r="C237" s="109" t="s">
        <v>32</v>
      </c>
      <c r="D237" s="10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</row>
    <row r="238" spans="1:14" ht="12.75">
      <c r="A238" s="107">
        <v>3299</v>
      </c>
      <c r="B238" s="111">
        <v>944</v>
      </c>
      <c r="C238" s="109" t="s">
        <v>32</v>
      </c>
      <c r="D238" s="10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</row>
    <row r="239" spans="1:14" ht="12.75">
      <c r="A239" s="107"/>
      <c r="B239" s="108"/>
      <c r="C239" s="109"/>
      <c r="D239" s="10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</row>
    <row r="240" spans="1:14" ht="38.25">
      <c r="A240" s="124" t="s">
        <v>110</v>
      </c>
      <c r="B240" s="124"/>
      <c r="C240" s="125" t="s">
        <v>111</v>
      </c>
      <c r="D240" s="100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</row>
    <row r="241" spans="1:14" ht="12.75">
      <c r="A241" s="107">
        <v>3</v>
      </c>
      <c r="B241" s="108"/>
      <c r="C241" s="109" t="s">
        <v>48</v>
      </c>
      <c r="D241" s="10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</row>
    <row r="242" spans="1:14" ht="12.75">
      <c r="A242" s="107">
        <v>32</v>
      </c>
      <c r="B242" s="108"/>
      <c r="C242" s="109" t="s">
        <v>28</v>
      </c>
      <c r="D242" s="10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</row>
    <row r="243" spans="1:14" ht="12.75">
      <c r="A243" s="107">
        <v>322</v>
      </c>
      <c r="B243" s="108"/>
      <c r="C243" s="109" t="s">
        <v>30</v>
      </c>
      <c r="D243" s="10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</row>
    <row r="244" spans="1:14" ht="12.75">
      <c r="A244" s="107">
        <v>3221</v>
      </c>
      <c r="B244" s="111">
        <v>549</v>
      </c>
      <c r="C244" s="109" t="s">
        <v>54</v>
      </c>
      <c r="D244" s="10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</row>
    <row r="245" spans="4:14" ht="12.75">
      <c r="D245" s="100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</row>
    <row r="246" spans="4:14" ht="12.75">
      <c r="D246" s="100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</row>
    <row r="247" spans="1:14" s="174" customFormat="1" ht="32.25" customHeight="1">
      <c r="A247" s="171" t="s">
        <v>148</v>
      </c>
      <c r="B247" s="171"/>
      <c r="C247" s="172" t="s">
        <v>215</v>
      </c>
      <c r="D247" s="173">
        <f>SUM(D250+D268+D278+D350+D365)</f>
        <v>312585</v>
      </c>
      <c r="E247" s="173"/>
      <c r="F247" s="173">
        <f>SUM(F250+F268+F278+F350+F397+F365)</f>
        <v>312585</v>
      </c>
      <c r="G247" s="173"/>
      <c r="H247" s="173"/>
      <c r="I247" s="173"/>
      <c r="J247" s="173"/>
      <c r="K247" s="173"/>
      <c r="L247" s="173"/>
      <c r="M247" s="173">
        <v>309585</v>
      </c>
      <c r="N247" s="173">
        <v>309585</v>
      </c>
    </row>
    <row r="248" spans="4:14" ht="12.75">
      <c r="D248" s="100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</row>
    <row r="249" spans="4:14" ht="12.75">
      <c r="D249" s="100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</row>
    <row r="250" spans="1:14" s="178" customFormat="1" ht="24">
      <c r="A250" s="175" t="s">
        <v>149</v>
      </c>
      <c r="B250" s="175"/>
      <c r="C250" s="176" t="s">
        <v>150</v>
      </c>
      <c r="D250" s="177">
        <f>SUM(D252)</f>
        <v>0</v>
      </c>
      <c r="E250" s="177"/>
      <c r="F250" s="177">
        <f>SUM(F252)</f>
        <v>0</v>
      </c>
      <c r="G250" s="177"/>
      <c r="H250" s="177"/>
      <c r="I250" s="177"/>
      <c r="J250" s="177"/>
      <c r="K250" s="177"/>
      <c r="L250" s="177"/>
      <c r="M250" s="177"/>
      <c r="N250" s="177"/>
    </row>
    <row r="251" spans="4:14" ht="12.75"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</row>
    <row r="252" spans="1:14" ht="12.75">
      <c r="A252" s="114">
        <v>3</v>
      </c>
      <c r="C252" s="115" t="s">
        <v>48</v>
      </c>
      <c r="D252" s="106">
        <f>SUM(D253)</f>
        <v>0</v>
      </c>
      <c r="E252" s="106"/>
      <c r="F252" s="106">
        <f>SUM(F253)</f>
        <v>0</v>
      </c>
      <c r="G252" s="106"/>
      <c r="H252" s="106"/>
      <c r="I252" s="106"/>
      <c r="J252" s="106"/>
      <c r="K252" s="106"/>
      <c r="L252" s="106"/>
      <c r="M252" s="106"/>
      <c r="N252" s="106"/>
    </row>
    <row r="253" spans="1:14" s="159" customFormat="1" ht="12.75">
      <c r="A253" s="156">
        <v>32</v>
      </c>
      <c r="B253" s="156"/>
      <c r="C253" s="157" t="s">
        <v>28</v>
      </c>
      <c r="D253" s="158">
        <f>SUM(D254+D258+D261+D264)</f>
        <v>0</v>
      </c>
      <c r="E253" s="158">
        <f>SUM(E254+E258+E261+E264)</f>
        <v>0</v>
      </c>
      <c r="F253" s="158">
        <f>SUM(F254+F258+F261+F264)</f>
        <v>0</v>
      </c>
      <c r="G253" s="158"/>
      <c r="H253" s="158"/>
      <c r="I253" s="158"/>
      <c r="J253" s="158"/>
      <c r="K253" s="158"/>
      <c r="L253" s="158"/>
      <c r="M253" s="158"/>
      <c r="N253" s="158"/>
    </row>
    <row r="254" spans="1:14" s="146" customFormat="1" ht="12.75">
      <c r="A254" s="179">
        <v>321</v>
      </c>
      <c r="B254" s="179"/>
      <c r="C254" s="180" t="s">
        <v>29</v>
      </c>
      <c r="D254" s="181">
        <f>SUM(D255)</f>
        <v>0</v>
      </c>
      <c r="E254" s="181">
        <f>SUM(E255)</f>
        <v>0</v>
      </c>
      <c r="F254" s="181">
        <f>SUM(F255)</f>
        <v>0</v>
      </c>
      <c r="G254" s="181"/>
      <c r="H254" s="181"/>
      <c r="I254" s="181"/>
      <c r="J254" s="181"/>
      <c r="K254" s="181"/>
      <c r="L254" s="181"/>
      <c r="M254" s="181"/>
      <c r="N254" s="181"/>
    </row>
    <row r="255" spans="1:14" ht="12.75">
      <c r="A255" s="114">
        <v>3211</v>
      </c>
      <c r="C255" s="115" t="s">
        <v>51</v>
      </c>
      <c r="D255" s="106">
        <f>SUM(D256:D257)</f>
        <v>0</v>
      </c>
      <c r="E255" s="106">
        <f>SUM(E256:E257)</f>
        <v>0</v>
      </c>
      <c r="F255" s="106">
        <f>SUM(F256:F257)</f>
        <v>0</v>
      </c>
      <c r="G255" s="106"/>
      <c r="H255" s="106"/>
      <c r="I255" s="106"/>
      <c r="J255" s="106"/>
      <c r="K255" s="106"/>
      <c r="L255" s="106"/>
      <c r="M255" s="106"/>
      <c r="N255" s="106"/>
    </row>
    <row r="256" spans="1:14" ht="12.75">
      <c r="A256" s="114">
        <v>32111</v>
      </c>
      <c r="C256" s="115" t="s">
        <v>114</v>
      </c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</row>
    <row r="257" spans="1:14" ht="12.75">
      <c r="A257" s="114">
        <v>32115</v>
      </c>
      <c r="C257" s="115" t="s">
        <v>151</v>
      </c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</row>
    <row r="258" spans="1:14" s="146" customFormat="1" ht="12.75">
      <c r="A258" s="179">
        <v>323</v>
      </c>
      <c r="B258" s="179"/>
      <c r="C258" s="180" t="s">
        <v>31</v>
      </c>
      <c r="D258" s="181">
        <f aca="true" t="shared" si="7" ref="D258:F259">SUM(D259)</f>
        <v>0</v>
      </c>
      <c r="E258" s="181">
        <f t="shared" si="7"/>
        <v>0</v>
      </c>
      <c r="F258" s="181">
        <f t="shared" si="7"/>
        <v>0</v>
      </c>
      <c r="G258" s="181"/>
      <c r="H258" s="181"/>
      <c r="I258" s="181"/>
      <c r="J258" s="181"/>
      <c r="K258" s="181"/>
      <c r="L258" s="181"/>
      <c r="M258" s="181"/>
      <c r="N258" s="181"/>
    </row>
    <row r="259" spans="1:14" ht="12.75">
      <c r="A259" s="114">
        <v>3239</v>
      </c>
      <c r="C259" s="115" t="s">
        <v>64</v>
      </c>
      <c r="D259" s="106">
        <v>0</v>
      </c>
      <c r="E259" s="106">
        <f t="shared" si="7"/>
        <v>0</v>
      </c>
      <c r="F259" s="106">
        <v>0</v>
      </c>
      <c r="G259" s="106"/>
      <c r="H259" s="106"/>
      <c r="I259" s="106"/>
      <c r="J259" s="106"/>
      <c r="K259" s="106"/>
      <c r="L259" s="106"/>
      <c r="M259" s="106"/>
      <c r="N259" s="106"/>
    </row>
    <row r="260" spans="1:14" ht="12.75">
      <c r="A260" s="114">
        <v>32399</v>
      </c>
      <c r="C260" s="115" t="s">
        <v>133</v>
      </c>
      <c r="D260" s="106">
        <v>0</v>
      </c>
      <c r="E260" s="106"/>
      <c r="F260" s="106">
        <v>0</v>
      </c>
      <c r="G260" s="106"/>
      <c r="H260" s="106"/>
      <c r="I260" s="106"/>
      <c r="J260" s="106"/>
      <c r="K260" s="106"/>
      <c r="L260" s="106"/>
      <c r="M260" s="106"/>
      <c r="N260" s="106"/>
    </row>
    <row r="261" spans="1:14" s="146" customFormat="1" ht="24">
      <c r="A261" s="179">
        <v>324</v>
      </c>
      <c r="B261" s="179"/>
      <c r="C261" s="180" t="s">
        <v>65</v>
      </c>
      <c r="D261" s="181">
        <f aca="true" t="shared" si="8" ref="D261:F262">SUM(D262)</f>
        <v>0</v>
      </c>
      <c r="E261" s="181">
        <f t="shared" si="8"/>
        <v>0</v>
      </c>
      <c r="F261" s="181">
        <f t="shared" si="8"/>
        <v>0</v>
      </c>
      <c r="G261" s="181"/>
      <c r="H261" s="181"/>
      <c r="I261" s="181"/>
      <c r="J261" s="181"/>
      <c r="K261" s="181"/>
      <c r="L261" s="181"/>
      <c r="M261" s="181"/>
      <c r="N261" s="181"/>
    </row>
    <row r="262" spans="1:14" ht="24">
      <c r="A262" s="114">
        <v>3241</v>
      </c>
      <c r="C262" s="115" t="s">
        <v>152</v>
      </c>
      <c r="D262" s="106">
        <v>0</v>
      </c>
      <c r="E262" s="106">
        <f t="shared" si="8"/>
        <v>0</v>
      </c>
      <c r="F262" s="106">
        <v>0</v>
      </c>
      <c r="G262" s="106"/>
      <c r="H262" s="106"/>
      <c r="I262" s="106"/>
      <c r="J262" s="106"/>
      <c r="K262" s="106"/>
      <c r="L262" s="106"/>
      <c r="M262" s="106"/>
      <c r="N262" s="106"/>
    </row>
    <row r="263" spans="1:14" ht="12.75">
      <c r="A263" s="114">
        <v>32411</v>
      </c>
      <c r="C263" s="115" t="s">
        <v>153</v>
      </c>
      <c r="D263" s="106">
        <v>0</v>
      </c>
      <c r="E263" s="106"/>
      <c r="F263" s="106">
        <v>0</v>
      </c>
      <c r="G263" s="106"/>
      <c r="H263" s="106"/>
      <c r="I263" s="106"/>
      <c r="J263" s="106"/>
      <c r="K263" s="106"/>
      <c r="L263" s="106"/>
      <c r="M263" s="106"/>
      <c r="N263" s="106"/>
    </row>
    <row r="264" spans="1:14" s="146" customFormat="1" ht="12.75">
      <c r="A264" s="179">
        <v>329</v>
      </c>
      <c r="B264" s="179"/>
      <c r="C264" s="180" t="s">
        <v>32</v>
      </c>
      <c r="D264" s="181">
        <f aca="true" t="shared" si="9" ref="D264:F265">SUM(D265)</f>
        <v>0</v>
      </c>
      <c r="E264" s="181">
        <f t="shared" si="9"/>
        <v>0</v>
      </c>
      <c r="F264" s="181">
        <f t="shared" si="9"/>
        <v>0</v>
      </c>
      <c r="G264" s="181"/>
      <c r="H264" s="181"/>
      <c r="I264" s="181"/>
      <c r="J264" s="181"/>
      <c r="K264" s="181"/>
      <c r="L264" s="181"/>
      <c r="M264" s="181"/>
      <c r="N264" s="181"/>
    </row>
    <row r="265" spans="1:14" ht="12.75">
      <c r="A265" s="114">
        <v>3299</v>
      </c>
      <c r="C265" s="115" t="s">
        <v>32</v>
      </c>
      <c r="D265" s="106">
        <v>0</v>
      </c>
      <c r="E265" s="106">
        <f t="shared" si="9"/>
        <v>0</v>
      </c>
      <c r="F265" s="106">
        <v>0</v>
      </c>
      <c r="G265" s="106"/>
      <c r="H265" s="106"/>
      <c r="I265" s="106"/>
      <c r="J265" s="106"/>
      <c r="K265" s="106"/>
      <c r="L265" s="106"/>
      <c r="M265" s="106"/>
      <c r="N265" s="106"/>
    </row>
    <row r="266" spans="1:14" ht="12.75">
      <c r="A266" s="114">
        <v>32999</v>
      </c>
      <c r="C266" s="115" t="s">
        <v>32</v>
      </c>
      <c r="D266" s="106">
        <v>0</v>
      </c>
      <c r="E266" s="106"/>
      <c r="F266" s="106">
        <v>0</v>
      </c>
      <c r="G266" s="106"/>
      <c r="H266" s="106"/>
      <c r="I266" s="106"/>
      <c r="J266" s="106"/>
      <c r="K266" s="106"/>
      <c r="L266" s="106"/>
      <c r="M266" s="106"/>
      <c r="N266" s="106"/>
    </row>
    <row r="267" spans="4:14" ht="12.75"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</row>
    <row r="268" spans="1:14" s="178" customFormat="1" ht="12.75">
      <c r="A268" s="175" t="s">
        <v>154</v>
      </c>
      <c r="B268" s="175"/>
      <c r="C268" s="176" t="s">
        <v>326</v>
      </c>
      <c r="D268" s="177">
        <f>SUM(D270)</f>
        <v>12600</v>
      </c>
      <c r="E268" s="177"/>
      <c r="F268" s="177">
        <f>SUM(F270)</f>
        <v>12600</v>
      </c>
      <c r="G268" s="177"/>
      <c r="H268" s="177"/>
      <c r="I268" s="177"/>
      <c r="J268" s="177"/>
      <c r="K268" s="177"/>
      <c r="L268" s="177"/>
      <c r="M268" s="177">
        <v>12600</v>
      </c>
      <c r="N268" s="177">
        <v>12600</v>
      </c>
    </row>
    <row r="269" spans="4:14" ht="12.75"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</row>
    <row r="270" spans="1:14" ht="12.75">
      <c r="A270" s="114">
        <v>3</v>
      </c>
      <c r="C270" s="115" t="s">
        <v>48</v>
      </c>
      <c r="D270" s="106">
        <f>SUM(D271)</f>
        <v>12600</v>
      </c>
      <c r="E270" s="106"/>
      <c r="F270" s="106">
        <f>SUM(F271)</f>
        <v>12600</v>
      </c>
      <c r="G270" s="106"/>
      <c r="H270" s="106"/>
      <c r="I270" s="106"/>
      <c r="J270" s="106"/>
      <c r="K270" s="106"/>
      <c r="L270" s="106"/>
      <c r="M270" s="106">
        <v>12600</v>
      </c>
      <c r="N270" s="106">
        <v>12600</v>
      </c>
    </row>
    <row r="271" spans="1:14" s="159" customFormat="1" ht="12.75">
      <c r="A271" s="156">
        <v>32</v>
      </c>
      <c r="B271" s="156"/>
      <c r="C271" s="157" t="s">
        <v>28</v>
      </c>
      <c r="D271" s="158">
        <f>SUM(D272)</f>
        <v>12600</v>
      </c>
      <c r="E271" s="158"/>
      <c r="F271" s="158">
        <f>SUM(F272)</f>
        <v>12600</v>
      </c>
      <c r="G271" s="158"/>
      <c r="H271" s="158"/>
      <c r="I271" s="158"/>
      <c r="J271" s="158"/>
      <c r="K271" s="158"/>
      <c r="L271" s="158"/>
      <c r="M271" s="158">
        <v>12600</v>
      </c>
      <c r="N271" s="158">
        <v>12600</v>
      </c>
    </row>
    <row r="272" spans="1:14" s="146" customFormat="1" ht="12.75">
      <c r="A272" s="179">
        <v>321</v>
      </c>
      <c r="B272" s="179"/>
      <c r="C272" s="180" t="s">
        <v>155</v>
      </c>
      <c r="D272" s="181">
        <f>SUM(D273)</f>
        <v>12600</v>
      </c>
      <c r="E272" s="181"/>
      <c r="F272" s="181">
        <f>SUM(F273)</f>
        <v>12600</v>
      </c>
      <c r="G272" s="181"/>
      <c r="H272" s="181"/>
      <c r="I272" s="181"/>
      <c r="J272" s="181"/>
      <c r="K272" s="181"/>
      <c r="L272" s="181"/>
      <c r="M272" s="181"/>
      <c r="N272" s="181"/>
    </row>
    <row r="273" spans="1:14" ht="12.75">
      <c r="A273" s="114">
        <v>3211</v>
      </c>
      <c r="C273" s="115" t="s">
        <v>51</v>
      </c>
      <c r="D273" s="106">
        <f>SUM(D274:D276)</f>
        <v>12600</v>
      </c>
      <c r="E273" s="106"/>
      <c r="F273" s="106">
        <f>SUM(F274:F276)</f>
        <v>12600</v>
      </c>
      <c r="G273" s="106"/>
      <c r="H273" s="106"/>
      <c r="I273" s="106"/>
      <c r="J273" s="106"/>
      <c r="K273" s="106"/>
      <c r="L273" s="106"/>
      <c r="M273" s="106"/>
      <c r="N273" s="106"/>
    </row>
    <row r="274" spans="1:14" ht="12.75">
      <c r="A274" s="114">
        <v>32111</v>
      </c>
      <c r="C274" s="115" t="s">
        <v>114</v>
      </c>
      <c r="D274" s="106">
        <v>0</v>
      </c>
      <c r="E274" s="106"/>
      <c r="F274" s="106">
        <v>0</v>
      </c>
      <c r="G274" s="106"/>
      <c r="H274" s="106"/>
      <c r="I274" s="106"/>
      <c r="J274" s="106"/>
      <c r="K274" s="106"/>
      <c r="L274" s="106"/>
      <c r="M274" s="106"/>
      <c r="N274" s="106"/>
    </row>
    <row r="275" spans="1:14" ht="12.75">
      <c r="A275" s="114">
        <v>32112</v>
      </c>
      <c r="C275" s="115" t="s">
        <v>156</v>
      </c>
      <c r="D275" s="106">
        <v>12600</v>
      </c>
      <c r="E275" s="106"/>
      <c r="F275" s="106">
        <v>12600</v>
      </c>
      <c r="G275" s="106"/>
      <c r="H275" s="106"/>
      <c r="I275" s="106"/>
      <c r="J275" s="106"/>
      <c r="K275" s="106"/>
      <c r="L275" s="106"/>
      <c r="M275" s="106"/>
      <c r="N275" s="106"/>
    </row>
    <row r="276" spans="1:14" ht="12.75">
      <c r="A276" s="114">
        <v>32119</v>
      </c>
      <c r="C276" s="115" t="s">
        <v>157</v>
      </c>
      <c r="D276" s="106">
        <v>0</v>
      </c>
      <c r="E276" s="106"/>
      <c r="F276" s="106">
        <v>0</v>
      </c>
      <c r="G276" s="106"/>
      <c r="H276" s="106"/>
      <c r="I276" s="106"/>
      <c r="J276" s="106"/>
      <c r="K276" s="106"/>
      <c r="L276" s="106"/>
      <c r="M276" s="106"/>
      <c r="N276" s="106"/>
    </row>
    <row r="277" spans="4:14" ht="12.75"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</row>
    <row r="278" spans="1:14" s="178" customFormat="1" ht="12.75">
      <c r="A278" s="175" t="s">
        <v>158</v>
      </c>
      <c r="B278" s="175"/>
      <c r="C278" s="176" t="s">
        <v>221</v>
      </c>
      <c r="D278" s="177">
        <f>SUM(D281+D336)</f>
        <v>291500</v>
      </c>
      <c r="E278" s="177">
        <f>SUM(E281+E336)</f>
        <v>0</v>
      </c>
      <c r="F278" s="177">
        <f>SUM(F281+F336)</f>
        <v>291500</v>
      </c>
      <c r="G278" s="177"/>
      <c r="H278" s="177"/>
      <c r="I278" s="177"/>
      <c r="J278" s="177"/>
      <c r="K278" s="177"/>
      <c r="L278" s="177"/>
      <c r="M278" s="177">
        <v>291500</v>
      </c>
      <c r="N278" s="177">
        <v>291500</v>
      </c>
    </row>
    <row r="279" spans="4:14" ht="12.75"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</row>
    <row r="280" spans="4:14" ht="12.75"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</row>
    <row r="281" spans="1:14" ht="12.75">
      <c r="A281" s="114">
        <v>3</v>
      </c>
      <c r="C281" s="115" t="s">
        <v>48</v>
      </c>
      <c r="D281" s="106">
        <f>SUM(D282+D296+D330)</f>
        <v>217500</v>
      </c>
      <c r="E281" s="106"/>
      <c r="F281" s="106">
        <f>SUM(F282+F296+F330)</f>
        <v>217500</v>
      </c>
      <c r="G281" s="106"/>
      <c r="H281" s="106"/>
      <c r="I281" s="106"/>
      <c r="J281" s="106"/>
      <c r="K281" s="106"/>
      <c r="L281" s="106"/>
      <c r="M281" s="106">
        <v>217500</v>
      </c>
      <c r="N281" s="106">
        <v>217500</v>
      </c>
    </row>
    <row r="282" spans="1:14" s="166" customFormat="1" ht="12.75">
      <c r="A282" s="209">
        <v>31</v>
      </c>
      <c r="B282" s="163"/>
      <c r="C282" s="208" t="s">
        <v>48</v>
      </c>
      <c r="D282" s="207">
        <f>SUM(D283+D286+D289)</f>
        <v>96460</v>
      </c>
      <c r="E282" s="165"/>
      <c r="F282" s="207">
        <f>SUM(F283+F286+F289)</f>
        <v>96460</v>
      </c>
      <c r="G282" s="165"/>
      <c r="H282" s="165"/>
      <c r="I282" s="165"/>
      <c r="J282" s="165"/>
      <c r="K282" s="165"/>
      <c r="L282" s="165"/>
      <c r="M282" s="207">
        <v>96460</v>
      </c>
      <c r="N282" s="207">
        <v>96460</v>
      </c>
    </row>
    <row r="283" spans="1:14" s="146" customFormat="1" ht="12.75">
      <c r="A283" s="179">
        <v>311</v>
      </c>
      <c r="B283" s="179"/>
      <c r="C283" s="180" t="s">
        <v>159</v>
      </c>
      <c r="D283" s="181">
        <f>SUM(D284)</f>
        <v>55000</v>
      </c>
      <c r="E283" s="181"/>
      <c r="F283" s="181">
        <f>SUM(F284)</f>
        <v>55000</v>
      </c>
      <c r="G283" s="181"/>
      <c r="H283" s="181"/>
      <c r="I283" s="181"/>
      <c r="J283" s="181"/>
      <c r="K283" s="181"/>
      <c r="L283" s="181"/>
      <c r="M283" s="181"/>
      <c r="N283" s="181"/>
    </row>
    <row r="284" spans="1:14" ht="12.75">
      <c r="A284" s="114">
        <v>3111</v>
      </c>
      <c r="C284" s="115" t="s">
        <v>99</v>
      </c>
      <c r="D284" s="106">
        <f>SUM(D285)</f>
        <v>55000</v>
      </c>
      <c r="E284" s="106"/>
      <c r="F284" s="106">
        <f>SUM(F285)</f>
        <v>55000</v>
      </c>
      <c r="G284" s="106"/>
      <c r="H284" s="106"/>
      <c r="I284" s="106"/>
      <c r="J284" s="106"/>
      <c r="K284" s="106"/>
      <c r="L284" s="106"/>
      <c r="M284" s="106"/>
      <c r="N284" s="106"/>
    </row>
    <row r="285" spans="1:14" ht="12.75">
      <c r="A285" s="114">
        <v>31111</v>
      </c>
      <c r="C285" s="115" t="s">
        <v>142</v>
      </c>
      <c r="D285" s="106">
        <v>55000</v>
      </c>
      <c r="E285" s="106"/>
      <c r="F285" s="106">
        <v>55000</v>
      </c>
      <c r="G285" s="106"/>
      <c r="H285" s="106"/>
      <c r="I285" s="106"/>
      <c r="J285" s="106"/>
      <c r="K285" s="106"/>
      <c r="L285" s="106"/>
      <c r="M285" s="106"/>
      <c r="N285" s="106"/>
    </row>
    <row r="286" spans="1:14" ht="12.75">
      <c r="A286" s="179">
        <v>312</v>
      </c>
      <c r="C286" s="180" t="s">
        <v>26</v>
      </c>
      <c r="D286" s="181">
        <f>SUM(D287)</f>
        <v>32000</v>
      </c>
      <c r="E286" s="106"/>
      <c r="F286" s="181">
        <f>SUM(F287)</f>
        <v>32000</v>
      </c>
      <c r="G286" s="106"/>
      <c r="H286" s="106"/>
      <c r="I286" s="106"/>
      <c r="J286" s="106"/>
      <c r="K286" s="106"/>
      <c r="L286" s="106"/>
      <c r="M286" s="106"/>
      <c r="N286" s="106"/>
    </row>
    <row r="287" spans="1:14" ht="12.75">
      <c r="A287" s="160">
        <v>3121</v>
      </c>
      <c r="C287" s="161" t="s">
        <v>26</v>
      </c>
      <c r="D287" s="106">
        <f>SUM(D288)</f>
        <v>32000</v>
      </c>
      <c r="E287" s="106"/>
      <c r="F287" s="106">
        <f>SUM(F288)</f>
        <v>32000</v>
      </c>
      <c r="G287" s="106"/>
      <c r="H287" s="106"/>
      <c r="I287" s="106"/>
      <c r="J287" s="106"/>
      <c r="K287" s="106"/>
      <c r="L287" s="106"/>
      <c r="M287" s="106"/>
      <c r="N287" s="106"/>
    </row>
    <row r="288" spans="1:14" ht="12.75">
      <c r="A288" s="160">
        <v>31211</v>
      </c>
      <c r="C288" s="161" t="s">
        <v>26</v>
      </c>
      <c r="D288" s="106">
        <v>32000</v>
      </c>
      <c r="E288" s="106"/>
      <c r="F288" s="106">
        <v>32000</v>
      </c>
      <c r="G288" s="106"/>
      <c r="H288" s="106"/>
      <c r="I288" s="106"/>
      <c r="J288" s="106"/>
      <c r="K288" s="106"/>
      <c r="L288" s="106"/>
      <c r="M288" s="106"/>
      <c r="N288" s="106"/>
    </row>
    <row r="289" spans="1:14" s="146" customFormat="1" ht="12.75">
      <c r="A289" s="179">
        <v>313</v>
      </c>
      <c r="B289" s="179"/>
      <c r="C289" s="180" t="s">
        <v>27</v>
      </c>
      <c r="D289" s="181">
        <f>SUM(D290+D293)</f>
        <v>9460</v>
      </c>
      <c r="E289" s="181"/>
      <c r="F289" s="181">
        <f>SUM(F290+F293)</f>
        <v>9460</v>
      </c>
      <c r="G289" s="181"/>
      <c r="H289" s="181"/>
      <c r="I289" s="181"/>
      <c r="J289" s="181"/>
      <c r="K289" s="181"/>
      <c r="L289" s="181"/>
      <c r="M289" s="181"/>
      <c r="N289" s="181"/>
    </row>
    <row r="290" spans="1:14" ht="12.75">
      <c r="A290" s="114">
        <v>3132</v>
      </c>
      <c r="C290" s="115" t="s">
        <v>143</v>
      </c>
      <c r="D290" s="106">
        <f>SUM(D291:D292)</f>
        <v>8250</v>
      </c>
      <c r="E290" s="106"/>
      <c r="F290" s="106">
        <f>SUM(F291:F292)</f>
        <v>8250</v>
      </c>
      <c r="G290" s="106"/>
      <c r="H290" s="106"/>
      <c r="I290" s="106"/>
      <c r="J290" s="106"/>
      <c r="K290" s="106"/>
      <c r="L290" s="106"/>
      <c r="M290" s="106"/>
      <c r="N290" s="106"/>
    </row>
    <row r="291" spans="1:14" ht="12.75">
      <c r="A291" s="114">
        <v>31321</v>
      </c>
      <c r="C291" s="115" t="s">
        <v>160</v>
      </c>
      <c r="D291" s="106">
        <v>7865</v>
      </c>
      <c r="E291" s="106"/>
      <c r="F291" s="106">
        <v>7865</v>
      </c>
      <c r="G291" s="106"/>
      <c r="H291" s="106"/>
      <c r="I291" s="106"/>
      <c r="J291" s="106"/>
      <c r="K291" s="106"/>
      <c r="L291" s="106"/>
      <c r="M291" s="106"/>
      <c r="N291" s="106"/>
    </row>
    <row r="292" spans="1:14" ht="12.75">
      <c r="A292" s="114">
        <v>31322</v>
      </c>
      <c r="C292" s="115" t="s">
        <v>161</v>
      </c>
      <c r="D292" s="106">
        <v>385</v>
      </c>
      <c r="E292" s="106"/>
      <c r="F292" s="106">
        <v>385</v>
      </c>
      <c r="G292" s="106"/>
      <c r="H292" s="106"/>
      <c r="I292" s="106"/>
      <c r="J292" s="106"/>
      <c r="K292" s="106"/>
      <c r="L292" s="106"/>
      <c r="M292" s="106"/>
      <c r="N292" s="106"/>
    </row>
    <row r="293" spans="1:14" ht="12.75">
      <c r="A293" s="114">
        <v>3133</v>
      </c>
      <c r="C293" s="115" t="s">
        <v>162</v>
      </c>
      <c r="D293" s="106">
        <f>SUM(D294:D295)</f>
        <v>1210</v>
      </c>
      <c r="E293" s="106"/>
      <c r="F293" s="106">
        <f>SUM(F294:F295)</f>
        <v>1210</v>
      </c>
      <c r="G293" s="106"/>
      <c r="H293" s="106"/>
      <c r="I293" s="106"/>
      <c r="J293" s="106"/>
      <c r="K293" s="106"/>
      <c r="L293" s="106"/>
      <c r="M293" s="106"/>
      <c r="N293" s="106"/>
    </row>
    <row r="294" spans="1:14" ht="12.75">
      <c r="A294" s="114">
        <v>31332</v>
      </c>
      <c r="C294" s="115" t="s">
        <v>163</v>
      </c>
      <c r="D294" s="106">
        <v>1210</v>
      </c>
      <c r="E294" s="106"/>
      <c r="F294" s="106">
        <v>1210</v>
      </c>
      <c r="G294" s="106"/>
      <c r="H294" s="106"/>
      <c r="I294" s="106"/>
      <c r="J294" s="106"/>
      <c r="K294" s="106"/>
      <c r="L294" s="106"/>
      <c r="M294" s="106"/>
      <c r="N294" s="106"/>
    </row>
    <row r="295" spans="1:14" ht="12.75">
      <c r="A295" s="114">
        <v>31333</v>
      </c>
      <c r="C295" s="115" t="s">
        <v>164</v>
      </c>
      <c r="D295" s="106">
        <v>0</v>
      </c>
      <c r="E295" s="106"/>
      <c r="F295" s="106">
        <v>0</v>
      </c>
      <c r="G295" s="106"/>
      <c r="H295" s="106"/>
      <c r="I295" s="106"/>
      <c r="J295" s="106"/>
      <c r="K295" s="106"/>
      <c r="L295" s="106"/>
      <c r="M295" s="106"/>
      <c r="N295" s="106"/>
    </row>
    <row r="296" spans="1:14" s="166" customFormat="1" ht="12.75">
      <c r="A296" s="163">
        <v>32</v>
      </c>
      <c r="B296" s="163"/>
      <c r="C296" s="164" t="s">
        <v>28</v>
      </c>
      <c r="D296" s="207">
        <f>SUM(D297+D305+D317+D325)</f>
        <v>116000</v>
      </c>
      <c r="E296" s="207"/>
      <c r="F296" s="207">
        <f>SUM(F297+F305+F317+F325)</f>
        <v>116000</v>
      </c>
      <c r="G296" s="165"/>
      <c r="H296" s="165"/>
      <c r="I296" s="165"/>
      <c r="J296" s="165"/>
      <c r="K296" s="165"/>
      <c r="L296" s="165"/>
      <c r="M296" s="165">
        <v>116000</v>
      </c>
      <c r="N296" s="165">
        <v>116000</v>
      </c>
    </row>
    <row r="297" spans="1:14" s="146" customFormat="1" ht="12.75">
      <c r="A297" s="179">
        <v>321</v>
      </c>
      <c r="B297" s="179"/>
      <c r="C297" s="180" t="s">
        <v>165</v>
      </c>
      <c r="D297" s="181">
        <f>SUM(D298+D303)</f>
        <v>11000</v>
      </c>
      <c r="E297" s="181"/>
      <c r="F297" s="181">
        <f>SUM(F298+F303)</f>
        <v>11000</v>
      </c>
      <c r="G297" s="181"/>
      <c r="H297" s="181"/>
      <c r="I297" s="181"/>
      <c r="J297" s="181"/>
      <c r="K297" s="181"/>
      <c r="L297" s="181"/>
      <c r="M297" s="181"/>
      <c r="N297" s="181"/>
    </row>
    <row r="298" spans="1:14" ht="12.75">
      <c r="A298" s="114">
        <v>3211</v>
      </c>
      <c r="C298" s="115" t="s">
        <v>166</v>
      </c>
      <c r="D298" s="106">
        <f>SUM(D299:D302)</f>
        <v>6000</v>
      </c>
      <c r="E298" s="106"/>
      <c r="F298" s="106">
        <f>SUM(F299:F302)</f>
        <v>6000</v>
      </c>
      <c r="G298" s="106"/>
      <c r="H298" s="106"/>
      <c r="I298" s="106"/>
      <c r="J298" s="106"/>
      <c r="K298" s="106"/>
      <c r="L298" s="106"/>
      <c r="M298" s="106"/>
      <c r="N298" s="106"/>
    </row>
    <row r="299" spans="1:14" ht="12.75">
      <c r="A299" s="114">
        <v>32111</v>
      </c>
      <c r="C299" s="115" t="s">
        <v>222</v>
      </c>
      <c r="D299" s="106">
        <v>1500</v>
      </c>
      <c r="E299" s="106"/>
      <c r="F299" s="106">
        <v>1500</v>
      </c>
      <c r="G299" s="106"/>
      <c r="H299" s="106"/>
      <c r="I299" s="106"/>
      <c r="J299" s="106"/>
      <c r="K299" s="106"/>
      <c r="L299" s="106"/>
      <c r="M299" s="106"/>
      <c r="N299" s="106"/>
    </row>
    <row r="300" spans="1:14" ht="12.75">
      <c r="A300" s="114">
        <v>32113</v>
      </c>
      <c r="C300" s="115" t="s">
        <v>167</v>
      </c>
      <c r="D300" s="116">
        <v>2000</v>
      </c>
      <c r="F300" s="116">
        <v>2000</v>
      </c>
      <c r="H300" s="106"/>
      <c r="I300" s="106"/>
      <c r="J300" s="106"/>
      <c r="K300" s="106"/>
      <c r="L300" s="106"/>
      <c r="M300" s="106"/>
      <c r="N300" s="106"/>
    </row>
    <row r="301" spans="1:14" ht="12.75">
      <c r="A301" s="114">
        <v>32115</v>
      </c>
      <c r="C301" s="115" t="s">
        <v>223</v>
      </c>
      <c r="D301" s="116">
        <v>1500</v>
      </c>
      <c r="F301" s="116">
        <v>1500</v>
      </c>
      <c r="H301" s="106"/>
      <c r="I301" s="106"/>
      <c r="J301" s="106"/>
      <c r="K301" s="106"/>
      <c r="L301" s="106"/>
      <c r="M301" s="106"/>
      <c r="N301" s="106"/>
    </row>
    <row r="302" spans="1:14" ht="12.75">
      <c r="A302" s="114">
        <v>32119</v>
      </c>
      <c r="C302" s="115" t="s">
        <v>224</v>
      </c>
      <c r="D302" s="116">
        <v>1000</v>
      </c>
      <c r="F302" s="116">
        <v>1000</v>
      </c>
      <c r="H302" s="106"/>
      <c r="I302" s="106"/>
      <c r="J302" s="106"/>
      <c r="K302" s="106"/>
      <c r="L302" s="106"/>
      <c r="M302" s="106"/>
      <c r="N302" s="106"/>
    </row>
    <row r="303" spans="1:14" ht="12.75">
      <c r="A303" s="114">
        <v>3213</v>
      </c>
      <c r="C303" s="115" t="s">
        <v>225</v>
      </c>
      <c r="D303" s="116">
        <f>SUM(D304)</f>
        <v>5000</v>
      </c>
      <c r="F303" s="116">
        <f>SUM(F304)</f>
        <v>5000</v>
      </c>
      <c r="H303" s="106"/>
      <c r="I303" s="106"/>
      <c r="J303" s="106"/>
      <c r="K303" s="106"/>
      <c r="L303" s="106"/>
      <c r="M303" s="106"/>
      <c r="N303" s="106"/>
    </row>
    <row r="304" spans="1:14" ht="12.75">
      <c r="A304" s="114">
        <v>32131</v>
      </c>
      <c r="C304" s="115" t="s">
        <v>226</v>
      </c>
      <c r="D304" s="116">
        <v>5000</v>
      </c>
      <c r="F304" s="116">
        <v>5000</v>
      </c>
      <c r="H304" s="106"/>
      <c r="I304" s="106"/>
      <c r="J304" s="106"/>
      <c r="K304" s="106"/>
      <c r="L304" s="106"/>
      <c r="M304" s="106"/>
      <c r="N304" s="106"/>
    </row>
    <row r="305" spans="1:14" s="146" customFormat="1" ht="12.75">
      <c r="A305" s="179">
        <v>322</v>
      </c>
      <c r="B305" s="179"/>
      <c r="C305" s="180" t="s">
        <v>168</v>
      </c>
      <c r="D305" s="181">
        <f>SUM(D306+D310+D313+D315)</f>
        <v>27000</v>
      </c>
      <c r="E305" s="181"/>
      <c r="F305" s="181">
        <f>SUM(F306+F310+F313+F315)</f>
        <v>27000</v>
      </c>
      <c r="G305" s="181"/>
      <c r="H305" s="181"/>
      <c r="I305" s="181"/>
      <c r="J305" s="181"/>
      <c r="K305" s="181"/>
      <c r="L305" s="181"/>
      <c r="M305" s="181"/>
      <c r="N305" s="181"/>
    </row>
    <row r="306" spans="1:14" s="146" customFormat="1" ht="12.75">
      <c r="A306" s="160">
        <v>3221</v>
      </c>
      <c r="B306" s="179"/>
      <c r="C306" s="161" t="s">
        <v>227</v>
      </c>
      <c r="D306" s="162">
        <f>SUM(D307:D309)</f>
        <v>8000</v>
      </c>
      <c r="E306" s="181"/>
      <c r="F306" s="162">
        <f>SUM(F307:F309)</f>
        <v>8000</v>
      </c>
      <c r="G306" s="181"/>
      <c r="H306" s="181"/>
      <c r="I306" s="181"/>
      <c r="J306" s="181"/>
      <c r="K306" s="181"/>
      <c r="L306" s="181"/>
      <c r="M306" s="181"/>
      <c r="N306" s="181"/>
    </row>
    <row r="307" spans="1:14" s="146" customFormat="1" ht="12.75">
      <c r="A307" s="160">
        <v>32211</v>
      </c>
      <c r="B307" s="179"/>
      <c r="C307" s="161" t="s">
        <v>118</v>
      </c>
      <c r="D307" s="162">
        <v>4000</v>
      </c>
      <c r="E307" s="181"/>
      <c r="F307" s="162">
        <v>4000</v>
      </c>
      <c r="G307" s="181"/>
      <c r="H307" s="181"/>
      <c r="I307" s="181"/>
      <c r="J307" s="181"/>
      <c r="K307" s="181"/>
      <c r="L307" s="181"/>
      <c r="M307" s="181"/>
      <c r="N307" s="181"/>
    </row>
    <row r="308" spans="1:14" s="146" customFormat="1" ht="12.75">
      <c r="A308" s="160">
        <v>32212</v>
      </c>
      <c r="B308" s="179"/>
      <c r="C308" s="161" t="s">
        <v>228</v>
      </c>
      <c r="D308" s="162">
        <v>0</v>
      </c>
      <c r="E308" s="181"/>
      <c r="F308" s="162">
        <v>0</v>
      </c>
      <c r="G308" s="181"/>
      <c r="H308" s="181"/>
      <c r="I308" s="181"/>
      <c r="J308" s="181"/>
      <c r="K308" s="181"/>
      <c r="L308" s="181"/>
      <c r="M308" s="181"/>
      <c r="N308" s="181"/>
    </row>
    <row r="309" spans="1:14" s="146" customFormat="1" ht="12.75">
      <c r="A309" s="160">
        <v>32214</v>
      </c>
      <c r="B309" s="179"/>
      <c r="C309" s="161" t="s">
        <v>229</v>
      </c>
      <c r="D309" s="162">
        <v>4000</v>
      </c>
      <c r="E309" s="181"/>
      <c r="F309" s="162">
        <v>4000</v>
      </c>
      <c r="G309" s="181"/>
      <c r="H309" s="181"/>
      <c r="I309" s="181"/>
      <c r="J309" s="181"/>
      <c r="K309" s="181"/>
      <c r="L309" s="181"/>
      <c r="M309" s="181"/>
      <c r="N309" s="181"/>
    </row>
    <row r="310" spans="1:14" s="146" customFormat="1" ht="12.75">
      <c r="A310" s="160">
        <v>3224</v>
      </c>
      <c r="B310" s="179"/>
      <c r="C310" s="161" t="s">
        <v>230</v>
      </c>
      <c r="D310" s="162">
        <f>SUM(D311:D312)</f>
        <v>14000</v>
      </c>
      <c r="E310" s="181"/>
      <c r="F310" s="162">
        <f>SUM(F311:F312)</f>
        <v>14000</v>
      </c>
      <c r="G310" s="181"/>
      <c r="H310" s="181"/>
      <c r="I310" s="181"/>
      <c r="J310" s="181"/>
      <c r="K310" s="181"/>
      <c r="L310" s="181"/>
      <c r="M310" s="181"/>
      <c r="N310" s="181"/>
    </row>
    <row r="311" spans="1:14" s="146" customFormat="1" ht="12.75">
      <c r="A311" s="160">
        <v>32241</v>
      </c>
      <c r="B311" s="179"/>
      <c r="C311" s="161" t="s">
        <v>231</v>
      </c>
      <c r="D311" s="162">
        <v>12000</v>
      </c>
      <c r="E311" s="181"/>
      <c r="F311" s="162">
        <v>12000</v>
      </c>
      <c r="G311" s="181"/>
      <c r="H311" s="181"/>
      <c r="I311" s="181"/>
      <c r="J311" s="181"/>
      <c r="K311" s="181"/>
      <c r="L311" s="181"/>
      <c r="M311" s="181"/>
      <c r="N311" s="181"/>
    </row>
    <row r="312" spans="1:14" s="146" customFormat="1" ht="12.75">
      <c r="A312" s="160">
        <v>32242</v>
      </c>
      <c r="B312" s="179"/>
      <c r="C312" s="161" t="s">
        <v>232</v>
      </c>
      <c r="D312" s="162">
        <v>2000</v>
      </c>
      <c r="E312" s="181"/>
      <c r="F312" s="162">
        <v>2000</v>
      </c>
      <c r="G312" s="181"/>
      <c r="H312" s="181"/>
      <c r="I312" s="181"/>
      <c r="J312" s="181"/>
      <c r="K312" s="181"/>
      <c r="L312" s="181"/>
      <c r="M312" s="181"/>
      <c r="N312" s="181"/>
    </row>
    <row r="313" spans="1:14" ht="12.75">
      <c r="A313" s="114">
        <v>3225</v>
      </c>
      <c r="C313" s="115" t="s">
        <v>169</v>
      </c>
      <c r="D313" s="106">
        <f>SUM(D314)</f>
        <v>3000</v>
      </c>
      <c r="E313" s="106"/>
      <c r="F313" s="106">
        <f>SUM(F314)</f>
        <v>3000</v>
      </c>
      <c r="G313" s="106"/>
      <c r="H313" s="106"/>
      <c r="I313" s="106"/>
      <c r="J313" s="106"/>
      <c r="K313" s="106"/>
      <c r="L313" s="106"/>
      <c r="M313" s="106"/>
      <c r="N313" s="106"/>
    </row>
    <row r="314" spans="1:14" ht="12.75">
      <c r="A314" s="114">
        <v>32251</v>
      </c>
      <c r="C314" s="115" t="s">
        <v>169</v>
      </c>
      <c r="D314" s="106">
        <v>3000</v>
      </c>
      <c r="E314" s="106"/>
      <c r="F314" s="106">
        <v>3000</v>
      </c>
      <c r="G314" s="106"/>
      <c r="H314" s="106"/>
      <c r="I314" s="106"/>
      <c r="J314" s="106"/>
      <c r="K314" s="106"/>
      <c r="L314" s="106"/>
      <c r="M314" s="106"/>
      <c r="N314" s="106"/>
    </row>
    <row r="315" spans="1:14" ht="12.75">
      <c r="A315" s="114">
        <v>3227</v>
      </c>
      <c r="C315" s="115" t="s">
        <v>233</v>
      </c>
      <c r="D315" s="106">
        <f>SUM(D316)</f>
        <v>2000</v>
      </c>
      <c r="E315" s="106"/>
      <c r="F315" s="106">
        <f>SUM(F316)</f>
        <v>2000</v>
      </c>
      <c r="G315" s="106"/>
      <c r="H315" s="106"/>
      <c r="I315" s="106"/>
      <c r="J315" s="106"/>
      <c r="K315" s="106"/>
      <c r="L315" s="106"/>
      <c r="M315" s="106"/>
      <c r="N315" s="106"/>
    </row>
    <row r="316" spans="1:14" ht="12.75">
      <c r="A316" s="114">
        <v>32271</v>
      </c>
      <c r="C316" s="115" t="s">
        <v>233</v>
      </c>
      <c r="D316" s="106">
        <v>2000</v>
      </c>
      <c r="E316" s="106"/>
      <c r="F316" s="106">
        <v>2000</v>
      </c>
      <c r="G316" s="106"/>
      <c r="H316" s="106"/>
      <c r="I316" s="106"/>
      <c r="J316" s="106"/>
      <c r="K316" s="106"/>
      <c r="L316" s="106"/>
      <c r="M316" s="106"/>
      <c r="N316" s="106"/>
    </row>
    <row r="317" spans="1:14" s="146" customFormat="1" ht="12.75">
      <c r="A317" s="179">
        <v>323</v>
      </c>
      <c r="B317" s="179"/>
      <c r="C317" s="180" t="s">
        <v>31</v>
      </c>
      <c r="D317" s="181">
        <f>SUM(D318+D323+D321)</f>
        <v>61000</v>
      </c>
      <c r="E317" s="181"/>
      <c r="F317" s="181">
        <f>SUM(F318+F323+F321)</f>
        <v>61000</v>
      </c>
      <c r="G317" s="181"/>
      <c r="H317" s="181"/>
      <c r="I317" s="181"/>
      <c r="J317" s="181"/>
      <c r="K317" s="181"/>
      <c r="L317" s="181"/>
      <c r="M317" s="181"/>
      <c r="N317" s="181"/>
    </row>
    <row r="318" spans="1:14" ht="12.75">
      <c r="A318" s="114">
        <v>3231</v>
      </c>
      <c r="C318" s="115" t="s">
        <v>170</v>
      </c>
      <c r="D318" s="106">
        <f>SUM(D319:D320)</f>
        <v>4000</v>
      </c>
      <c r="E318" s="106"/>
      <c r="F318" s="106">
        <f>SUM(F319:F320)</f>
        <v>4000</v>
      </c>
      <c r="G318" s="106"/>
      <c r="H318" s="106"/>
      <c r="I318" s="106"/>
      <c r="J318" s="106"/>
      <c r="K318" s="106"/>
      <c r="L318" s="106"/>
      <c r="M318" s="106"/>
      <c r="N318" s="106"/>
    </row>
    <row r="319" spans="1:14" ht="12.75">
      <c r="A319" s="114">
        <v>32311</v>
      </c>
      <c r="C319" s="115" t="s">
        <v>234</v>
      </c>
      <c r="D319" s="106">
        <v>2000</v>
      </c>
      <c r="E319" s="106"/>
      <c r="F319" s="106">
        <v>2000</v>
      </c>
      <c r="G319" s="106"/>
      <c r="H319" s="106"/>
      <c r="I319" s="106"/>
      <c r="J319" s="106"/>
      <c r="K319" s="106"/>
      <c r="L319" s="106"/>
      <c r="M319" s="106"/>
      <c r="N319" s="106"/>
    </row>
    <row r="320" spans="1:14" ht="12.75">
      <c r="A320" s="114">
        <v>32313</v>
      </c>
      <c r="C320" s="115" t="s">
        <v>126</v>
      </c>
      <c r="D320" s="106">
        <v>2000</v>
      </c>
      <c r="E320" s="106"/>
      <c r="F320" s="106">
        <v>2000</v>
      </c>
      <c r="G320" s="106"/>
      <c r="H320" s="106"/>
      <c r="I320" s="106"/>
      <c r="J320" s="106"/>
      <c r="K320" s="106"/>
      <c r="L320" s="106"/>
      <c r="M320" s="106"/>
      <c r="N320" s="106"/>
    </row>
    <row r="321" spans="1:14" ht="12.75">
      <c r="A321" s="114">
        <v>3232</v>
      </c>
      <c r="C321" s="115" t="s">
        <v>327</v>
      </c>
      <c r="D321" s="106">
        <f>SUM(D322)</f>
        <v>50000</v>
      </c>
      <c r="E321" s="106"/>
      <c r="F321" s="106">
        <f>SUM(F322)</f>
        <v>50000</v>
      </c>
      <c r="G321" s="106"/>
      <c r="H321" s="106"/>
      <c r="I321" s="106"/>
      <c r="J321" s="106"/>
      <c r="K321" s="106"/>
      <c r="L321" s="106"/>
      <c r="M321" s="106"/>
      <c r="N321" s="106"/>
    </row>
    <row r="322" spans="1:14" ht="12.75">
      <c r="A322" s="114">
        <v>32321</v>
      </c>
      <c r="C322" s="115" t="s">
        <v>328</v>
      </c>
      <c r="D322" s="106">
        <v>50000</v>
      </c>
      <c r="E322" s="106"/>
      <c r="F322" s="106">
        <v>50000</v>
      </c>
      <c r="G322" s="106"/>
      <c r="H322" s="106"/>
      <c r="I322" s="106"/>
      <c r="J322" s="106"/>
      <c r="K322" s="106"/>
      <c r="L322" s="106"/>
      <c r="M322" s="106"/>
      <c r="N322" s="106"/>
    </row>
    <row r="323" spans="1:14" ht="12.75">
      <c r="A323" s="114">
        <v>3234</v>
      </c>
      <c r="C323" s="115" t="s">
        <v>60</v>
      </c>
      <c r="D323" s="106">
        <f>SUM(D324)</f>
        <v>7000</v>
      </c>
      <c r="E323" s="106"/>
      <c r="F323" s="106">
        <f>SUM(F324)</f>
        <v>7000</v>
      </c>
      <c r="G323" s="106"/>
      <c r="H323" s="106"/>
      <c r="I323" s="106"/>
      <c r="J323" s="106"/>
      <c r="K323" s="106"/>
      <c r="L323" s="106"/>
      <c r="M323" s="106"/>
      <c r="N323" s="106"/>
    </row>
    <row r="324" spans="1:14" ht="12.75">
      <c r="A324" s="114">
        <v>32349</v>
      </c>
      <c r="C324" s="115" t="s">
        <v>329</v>
      </c>
      <c r="D324" s="106">
        <v>7000</v>
      </c>
      <c r="E324" s="106"/>
      <c r="F324" s="106">
        <v>7000</v>
      </c>
      <c r="G324" s="106"/>
      <c r="H324" s="106"/>
      <c r="I324" s="106"/>
      <c r="J324" s="106"/>
      <c r="K324" s="106"/>
      <c r="L324" s="106"/>
      <c r="M324" s="106"/>
      <c r="N324" s="106"/>
    </row>
    <row r="325" spans="1:14" s="146" customFormat="1" ht="12.75">
      <c r="A325" s="179">
        <v>329</v>
      </c>
      <c r="B325" s="179"/>
      <c r="C325" s="180" t="s">
        <v>171</v>
      </c>
      <c r="D325" s="181">
        <f>SUM(D326+D328)</f>
        <v>17000</v>
      </c>
      <c r="E325" s="181"/>
      <c r="F325" s="181">
        <f>SUM(F326+F328)</f>
        <v>17000</v>
      </c>
      <c r="G325" s="181"/>
      <c r="H325" s="181"/>
      <c r="I325" s="181"/>
      <c r="J325" s="181"/>
      <c r="K325" s="181"/>
      <c r="L325" s="181"/>
      <c r="M325" s="181"/>
      <c r="N325" s="181"/>
    </row>
    <row r="326" spans="1:14" ht="12.75">
      <c r="A326" s="114">
        <v>3293</v>
      </c>
      <c r="C326" s="115" t="s">
        <v>67</v>
      </c>
      <c r="D326" s="106">
        <f>SUM(D327)</f>
        <v>5000</v>
      </c>
      <c r="E326" s="106"/>
      <c r="F326" s="106">
        <f>SUM(F327)</f>
        <v>5000</v>
      </c>
      <c r="G326" s="106"/>
      <c r="H326" s="106"/>
      <c r="I326" s="106"/>
      <c r="J326" s="106"/>
      <c r="K326" s="106"/>
      <c r="L326" s="106"/>
      <c r="M326" s="106"/>
      <c r="N326" s="106"/>
    </row>
    <row r="327" spans="1:14" ht="12.75">
      <c r="A327" s="114">
        <v>32931</v>
      </c>
      <c r="C327" s="115" t="s">
        <v>67</v>
      </c>
      <c r="D327" s="106">
        <v>5000</v>
      </c>
      <c r="E327" s="106"/>
      <c r="F327" s="106">
        <v>5000</v>
      </c>
      <c r="G327" s="106"/>
      <c r="H327" s="106"/>
      <c r="I327" s="106"/>
      <c r="J327" s="106"/>
      <c r="K327" s="106"/>
      <c r="L327" s="106"/>
      <c r="M327" s="106"/>
      <c r="N327" s="106"/>
    </row>
    <row r="328" spans="1:14" ht="12.75">
      <c r="A328" s="114">
        <v>3299</v>
      </c>
      <c r="C328" s="115" t="s">
        <v>172</v>
      </c>
      <c r="D328" s="106">
        <f>SUM(D329)</f>
        <v>12000</v>
      </c>
      <c r="E328" s="106"/>
      <c r="F328" s="106">
        <f>SUM(F329)</f>
        <v>12000</v>
      </c>
      <c r="G328" s="106"/>
      <c r="H328" s="106"/>
      <c r="I328" s="106"/>
      <c r="J328" s="106"/>
      <c r="K328" s="106"/>
      <c r="L328" s="106"/>
      <c r="M328" s="106"/>
      <c r="N328" s="106"/>
    </row>
    <row r="329" spans="1:14" ht="12.75">
      <c r="A329" s="114">
        <v>32999</v>
      </c>
      <c r="C329" s="115" t="s">
        <v>172</v>
      </c>
      <c r="D329" s="106">
        <v>12000</v>
      </c>
      <c r="E329" s="106"/>
      <c r="F329" s="106">
        <v>12000</v>
      </c>
      <c r="G329" s="106"/>
      <c r="H329" s="106"/>
      <c r="I329" s="106"/>
      <c r="J329" s="106"/>
      <c r="K329" s="106"/>
      <c r="L329" s="106"/>
      <c r="M329" s="106"/>
      <c r="N329" s="106"/>
    </row>
    <row r="330" spans="1:14" s="166" customFormat="1" ht="12.75">
      <c r="A330" s="163">
        <v>34</v>
      </c>
      <c r="B330" s="163"/>
      <c r="C330" s="208" t="s">
        <v>70</v>
      </c>
      <c r="D330" s="207">
        <f>SUM(D331)</f>
        <v>5040</v>
      </c>
      <c r="E330" s="207"/>
      <c r="F330" s="207">
        <f>SUM(F331)</f>
        <v>5040</v>
      </c>
      <c r="G330" s="165"/>
      <c r="H330" s="165"/>
      <c r="I330" s="165"/>
      <c r="J330" s="165"/>
      <c r="K330" s="165"/>
      <c r="L330" s="165"/>
      <c r="M330" s="207">
        <v>5040</v>
      </c>
      <c r="N330" s="207">
        <v>5040</v>
      </c>
    </row>
    <row r="331" spans="1:14" s="146" customFormat="1" ht="12.75">
      <c r="A331" s="179">
        <v>343</v>
      </c>
      <c r="B331" s="179"/>
      <c r="C331" s="180" t="s">
        <v>173</v>
      </c>
      <c r="D331" s="181">
        <f>SUM(D332+D334)</f>
        <v>5040</v>
      </c>
      <c r="E331" s="181"/>
      <c r="F331" s="181">
        <f>SUM(F332+F334)</f>
        <v>5040</v>
      </c>
      <c r="G331" s="181"/>
      <c r="H331" s="181"/>
      <c r="I331" s="181"/>
      <c r="J331" s="181"/>
      <c r="K331" s="181"/>
      <c r="L331" s="181"/>
      <c r="M331" s="181"/>
      <c r="N331" s="181"/>
    </row>
    <row r="332" spans="1:14" ht="24">
      <c r="A332" s="114">
        <v>3431</v>
      </c>
      <c r="C332" s="115" t="s">
        <v>71</v>
      </c>
      <c r="D332" s="106">
        <f>SUM(D333)</f>
        <v>5040</v>
      </c>
      <c r="E332" s="106"/>
      <c r="F332" s="106">
        <f>SUM(F333)</f>
        <v>5040</v>
      </c>
      <c r="G332" s="106"/>
      <c r="H332" s="106"/>
      <c r="I332" s="106"/>
      <c r="J332" s="106"/>
      <c r="K332" s="106"/>
      <c r="L332" s="106"/>
      <c r="M332" s="106"/>
      <c r="N332" s="106"/>
    </row>
    <row r="333" spans="1:14" ht="12.75">
      <c r="A333" s="114">
        <v>34311</v>
      </c>
      <c r="C333" s="115" t="s">
        <v>174</v>
      </c>
      <c r="D333" s="106">
        <v>5040</v>
      </c>
      <c r="E333" s="106"/>
      <c r="F333" s="106">
        <v>5040</v>
      </c>
      <c r="G333" s="106"/>
      <c r="H333" s="106"/>
      <c r="I333" s="106"/>
      <c r="J333" s="106"/>
      <c r="K333" s="106"/>
      <c r="L333" s="106"/>
      <c r="M333" s="106"/>
      <c r="N333" s="106"/>
    </row>
    <row r="334" spans="1:14" ht="12.75">
      <c r="A334" s="114">
        <v>3433</v>
      </c>
      <c r="C334" s="115" t="s">
        <v>72</v>
      </c>
      <c r="D334" s="106">
        <f>SUM(D335)</f>
        <v>0</v>
      </c>
      <c r="E334" s="106"/>
      <c r="F334" s="106">
        <f>SUM(F335)</f>
        <v>0</v>
      </c>
      <c r="G334" s="106"/>
      <c r="H334" s="106"/>
      <c r="I334" s="106"/>
      <c r="J334" s="106"/>
      <c r="K334" s="106"/>
      <c r="L334" s="106"/>
      <c r="M334" s="106"/>
      <c r="N334" s="106"/>
    </row>
    <row r="335" spans="1:14" ht="12.75">
      <c r="A335" s="114">
        <v>34333</v>
      </c>
      <c r="C335" s="115" t="s">
        <v>175</v>
      </c>
      <c r="D335" s="106">
        <v>0</v>
      </c>
      <c r="E335" s="106"/>
      <c r="F335" s="106">
        <v>0</v>
      </c>
      <c r="G335" s="106"/>
      <c r="H335" s="106"/>
      <c r="I335" s="106"/>
      <c r="J335" s="106"/>
      <c r="K335" s="106"/>
      <c r="L335" s="106"/>
      <c r="M335" s="106"/>
      <c r="N335" s="106"/>
    </row>
    <row r="336" spans="1:14" ht="12.75">
      <c r="A336" s="114">
        <v>4</v>
      </c>
      <c r="C336" s="115" t="s">
        <v>176</v>
      </c>
      <c r="D336" s="106">
        <f>SUM(D337)</f>
        <v>74000</v>
      </c>
      <c r="E336" s="106"/>
      <c r="F336" s="106">
        <f>SUM(F337)</f>
        <v>74000</v>
      </c>
      <c r="G336" s="106"/>
      <c r="H336" s="106"/>
      <c r="I336" s="106"/>
      <c r="J336" s="106"/>
      <c r="K336" s="106"/>
      <c r="L336" s="106"/>
      <c r="M336" s="106">
        <v>74000</v>
      </c>
      <c r="N336" s="106">
        <v>74000</v>
      </c>
    </row>
    <row r="337" spans="1:14" s="166" customFormat="1" ht="12.75">
      <c r="A337" s="163">
        <v>42</v>
      </c>
      <c r="B337" s="163"/>
      <c r="C337" s="164" t="s">
        <v>177</v>
      </c>
      <c r="D337" s="165">
        <f>SUM(D338+D343+D347)</f>
        <v>74000</v>
      </c>
      <c r="E337" s="165"/>
      <c r="F337" s="165">
        <f>SUM(F338+F343+F347)</f>
        <v>74000</v>
      </c>
      <c r="G337" s="165"/>
      <c r="H337" s="165"/>
      <c r="I337" s="165"/>
      <c r="J337" s="165"/>
      <c r="K337" s="165"/>
      <c r="L337" s="165"/>
      <c r="M337" s="165">
        <v>74000</v>
      </c>
      <c r="N337" s="165">
        <v>74000</v>
      </c>
    </row>
    <row r="338" spans="1:14" s="146" customFormat="1" ht="12.75">
      <c r="A338" s="179">
        <v>422</v>
      </c>
      <c r="B338" s="179"/>
      <c r="C338" s="180" t="s">
        <v>35</v>
      </c>
      <c r="D338" s="181">
        <f>SUM(D339)</f>
        <v>66000</v>
      </c>
      <c r="E338" s="181"/>
      <c r="F338" s="181">
        <f>SUM(F339)</f>
        <v>66000</v>
      </c>
      <c r="G338" s="181"/>
      <c r="H338" s="181"/>
      <c r="I338" s="181"/>
      <c r="J338" s="181"/>
      <c r="K338" s="181"/>
      <c r="L338" s="181"/>
      <c r="M338" s="181"/>
      <c r="N338" s="181"/>
    </row>
    <row r="339" spans="1:14" ht="12.75">
      <c r="A339" s="114">
        <v>4221</v>
      </c>
      <c r="C339" s="115" t="s">
        <v>43</v>
      </c>
      <c r="D339" s="106">
        <f>SUM(D340:D342)</f>
        <v>66000</v>
      </c>
      <c r="E339" s="106"/>
      <c r="F339" s="106">
        <f>SUM(F340:F342)</f>
        <v>66000</v>
      </c>
      <c r="G339" s="106"/>
      <c r="H339" s="106"/>
      <c r="I339" s="106"/>
      <c r="J339" s="106"/>
      <c r="K339" s="106"/>
      <c r="L339" s="106"/>
      <c r="M339" s="106"/>
      <c r="N339" s="106"/>
    </row>
    <row r="340" spans="1:14" ht="12.75">
      <c r="A340" s="114">
        <v>42211</v>
      </c>
      <c r="C340" s="115" t="s">
        <v>178</v>
      </c>
      <c r="D340" s="106">
        <v>30000</v>
      </c>
      <c r="E340" s="106"/>
      <c r="F340" s="106">
        <v>30000</v>
      </c>
      <c r="G340" s="106"/>
      <c r="H340" s="106"/>
      <c r="I340" s="106"/>
      <c r="J340" s="106"/>
      <c r="K340" s="106"/>
      <c r="L340" s="106"/>
      <c r="M340" s="106"/>
      <c r="N340" s="106"/>
    </row>
    <row r="341" spans="1:14" ht="12.75">
      <c r="A341" s="114">
        <v>42212</v>
      </c>
      <c r="C341" s="115" t="s">
        <v>179</v>
      </c>
      <c r="D341" s="106">
        <v>30000</v>
      </c>
      <c r="E341" s="106"/>
      <c r="F341" s="106">
        <v>30000</v>
      </c>
      <c r="G341" s="106"/>
      <c r="H341" s="106"/>
      <c r="I341" s="106"/>
      <c r="J341" s="106"/>
      <c r="K341" s="106"/>
      <c r="L341" s="106"/>
      <c r="M341" s="106"/>
      <c r="N341" s="106"/>
    </row>
    <row r="342" spans="1:14" ht="12.75">
      <c r="A342" s="114">
        <v>42219</v>
      </c>
      <c r="C342" s="115" t="s">
        <v>180</v>
      </c>
      <c r="D342" s="106">
        <v>6000</v>
      </c>
      <c r="E342" s="106"/>
      <c r="F342" s="106">
        <v>6000</v>
      </c>
      <c r="G342" s="106"/>
      <c r="H342" s="106"/>
      <c r="I342" s="106"/>
      <c r="J342" s="106"/>
      <c r="K342" s="106"/>
      <c r="L342" s="106"/>
      <c r="M342" s="106"/>
      <c r="N342" s="106"/>
    </row>
    <row r="343" spans="1:14" s="146" customFormat="1" ht="12.75">
      <c r="A343" s="179">
        <v>424</v>
      </c>
      <c r="B343" s="179"/>
      <c r="C343" s="180" t="s">
        <v>181</v>
      </c>
      <c r="D343" s="181">
        <f>SUM(D344)</f>
        <v>8000</v>
      </c>
      <c r="E343" s="181"/>
      <c r="F343" s="181">
        <f>SUM(F344)</f>
        <v>8000</v>
      </c>
      <c r="G343" s="181"/>
      <c r="H343" s="181"/>
      <c r="I343" s="181"/>
      <c r="J343" s="181"/>
      <c r="K343" s="181"/>
      <c r="L343" s="181"/>
      <c r="M343" s="181"/>
      <c r="N343" s="181"/>
    </row>
    <row r="344" spans="1:14" ht="12.75">
      <c r="A344" s="114">
        <v>4241</v>
      </c>
      <c r="C344" s="115" t="s">
        <v>182</v>
      </c>
      <c r="D344" s="106">
        <f>SUM(D345)</f>
        <v>8000</v>
      </c>
      <c r="E344" s="106"/>
      <c r="F344" s="106">
        <f>SUM(F345)</f>
        <v>8000</v>
      </c>
      <c r="G344" s="106"/>
      <c r="H344" s="106"/>
      <c r="I344" s="106"/>
      <c r="J344" s="106"/>
      <c r="K344" s="106"/>
      <c r="L344" s="106"/>
      <c r="M344" s="106"/>
      <c r="N344" s="106"/>
    </row>
    <row r="345" spans="1:14" ht="12.75">
      <c r="A345" s="114">
        <v>42411</v>
      </c>
      <c r="C345" s="115" t="s">
        <v>182</v>
      </c>
      <c r="D345" s="106">
        <v>8000</v>
      </c>
      <c r="E345" s="106"/>
      <c r="F345" s="106">
        <v>8000</v>
      </c>
      <c r="G345" s="106"/>
      <c r="H345" s="106"/>
      <c r="I345" s="106"/>
      <c r="J345" s="106"/>
      <c r="K345" s="106"/>
      <c r="L345" s="106"/>
      <c r="M345" s="106"/>
      <c r="N345" s="106"/>
    </row>
    <row r="346" spans="1:14" ht="12.75">
      <c r="A346" s="163">
        <v>45</v>
      </c>
      <c r="C346" s="164" t="s">
        <v>235</v>
      </c>
      <c r="D346" s="165">
        <f>SUM(D347)</f>
        <v>0</v>
      </c>
      <c r="E346" s="106"/>
      <c r="F346" s="165">
        <f>SUM(F347)</f>
        <v>0</v>
      </c>
      <c r="G346" s="106"/>
      <c r="H346" s="106"/>
      <c r="I346" s="106"/>
      <c r="J346" s="106"/>
      <c r="K346" s="106"/>
      <c r="L346" s="106"/>
      <c r="M346" s="106">
        <v>0</v>
      </c>
      <c r="N346" s="106">
        <v>0</v>
      </c>
    </row>
    <row r="347" spans="1:14" ht="12.75">
      <c r="A347" s="179">
        <v>451</v>
      </c>
      <c r="C347" s="180" t="s">
        <v>236</v>
      </c>
      <c r="D347" s="181">
        <f>SUM(D348)</f>
        <v>0</v>
      </c>
      <c r="E347" s="106"/>
      <c r="F347" s="181">
        <f>SUM(F348)</f>
        <v>0</v>
      </c>
      <c r="G347" s="106"/>
      <c r="H347" s="106"/>
      <c r="I347" s="106"/>
      <c r="J347" s="106"/>
      <c r="K347" s="106"/>
      <c r="L347" s="106"/>
      <c r="M347" s="106"/>
      <c r="N347" s="106"/>
    </row>
    <row r="348" spans="1:14" ht="12.75">
      <c r="A348" s="114">
        <v>4511</v>
      </c>
      <c r="C348" s="115" t="s">
        <v>236</v>
      </c>
      <c r="D348" s="106">
        <f>SUM(D349)</f>
        <v>0</v>
      </c>
      <c r="E348" s="106"/>
      <c r="F348" s="106">
        <f>SUM(F349)</f>
        <v>0</v>
      </c>
      <c r="G348" s="106"/>
      <c r="H348" s="106"/>
      <c r="I348" s="106"/>
      <c r="J348" s="106"/>
      <c r="K348" s="106"/>
      <c r="L348" s="106"/>
      <c r="M348" s="106"/>
      <c r="N348" s="106"/>
    </row>
    <row r="349" spans="1:14" ht="12.75">
      <c r="A349" s="114">
        <v>45111</v>
      </c>
      <c r="C349" s="115" t="s">
        <v>236</v>
      </c>
      <c r="D349" s="106">
        <v>0</v>
      </c>
      <c r="E349" s="106"/>
      <c r="F349" s="106">
        <v>0</v>
      </c>
      <c r="G349" s="106"/>
      <c r="H349" s="106"/>
      <c r="I349" s="106"/>
      <c r="J349" s="106"/>
      <c r="K349" s="106"/>
      <c r="L349" s="106"/>
      <c r="M349" s="106"/>
      <c r="N349" s="106"/>
    </row>
    <row r="350" spans="1:14" s="178" customFormat="1" ht="12.75">
      <c r="A350" s="175" t="s">
        <v>183</v>
      </c>
      <c r="B350" s="175"/>
      <c r="C350" s="176" t="s">
        <v>184</v>
      </c>
      <c r="D350" s="177">
        <f>SUM(D352)</f>
        <v>1000</v>
      </c>
      <c r="E350" s="177">
        <f>SUM(E352)</f>
        <v>0</v>
      </c>
      <c r="F350" s="177">
        <f>SUM(F352)</f>
        <v>1000</v>
      </c>
      <c r="G350" s="177"/>
      <c r="H350" s="177"/>
      <c r="I350" s="177"/>
      <c r="J350" s="177"/>
      <c r="K350" s="177"/>
      <c r="L350" s="177"/>
      <c r="M350" s="177"/>
      <c r="N350" s="177"/>
    </row>
    <row r="351" spans="4:14" ht="12.75"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</row>
    <row r="352" spans="1:14" ht="12.75">
      <c r="A352" s="114">
        <v>3</v>
      </c>
      <c r="C352" s="115" t="s">
        <v>48</v>
      </c>
      <c r="D352" s="106">
        <f>SUM(D353)</f>
        <v>1000</v>
      </c>
      <c r="E352" s="106"/>
      <c r="F352" s="106">
        <f>SUM(F353)</f>
        <v>1000</v>
      </c>
      <c r="G352" s="106"/>
      <c r="H352" s="106"/>
      <c r="I352" s="106"/>
      <c r="J352" s="106"/>
      <c r="K352" s="106"/>
      <c r="L352" s="106"/>
      <c r="M352" s="106">
        <v>1500</v>
      </c>
      <c r="N352" s="106">
        <v>1500</v>
      </c>
    </row>
    <row r="353" spans="1:14" s="166" customFormat="1" ht="12.75">
      <c r="A353" s="163">
        <v>32</v>
      </c>
      <c r="B353" s="163"/>
      <c r="C353" s="164" t="s">
        <v>28</v>
      </c>
      <c r="D353" s="165">
        <f>SUM(D354+D357+D360)</f>
        <v>1000</v>
      </c>
      <c r="E353" s="165"/>
      <c r="F353" s="165">
        <f>SUM(F354+F357+F360)</f>
        <v>1000</v>
      </c>
      <c r="G353" s="165"/>
      <c r="H353" s="165"/>
      <c r="I353" s="165"/>
      <c r="J353" s="165"/>
      <c r="K353" s="165"/>
      <c r="L353" s="165"/>
      <c r="M353" s="165">
        <v>1500</v>
      </c>
      <c r="N353" s="165">
        <v>1500</v>
      </c>
    </row>
    <row r="354" spans="1:14" s="146" customFormat="1" ht="12.75">
      <c r="A354" s="179">
        <v>322</v>
      </c>
      <c r="B354" s="179"/>
      <c r="C354" s="180" t="s">
        <v>185</v>
      </c>
      <c r="D354" s="181">
        <f>SUM(D355)</f>
        <v>0</v>
      </c>
      <c r="E354" s="181"/>
      <c r="F354" s="181">
        <f>SUM(F355)</f>
        <v>0</v>
      </c>
      <c r="G354" s="181"/>
      <c r="H354" s="181"/>
      <c r="I354" s="181"/>
      <c r="J354" s="181"/>
      <c r="K354" s="181"/>
      <c r="L354" s="181"/>
      <c r="M354" s="181"/>
      <c r="N354" s="181"/>
    </row>
    <row r="355" spans="1:14" ht="12.75">
      <c r="A355" s="114">
        <v>3221</v>
      </c>
      <c r="C355" s="115" t="s">
        <v>186</v>
      </c>
      <c r="D355" s="106">
        <f>SUM(D356)</f>
        <v>0</v>
      </c>
      <c r="E355" s="106"/>
      <c r="F355" s="106">
        <f>SUM(F356)</f>
        <v>0</v>
      </c>
      <c r="G355" s="106"/>
      <c r="H355" s="106"/>
      <c r="I355" s="106"/>
      <c r="J355" s="106"/>
      <c r="K355" s="106"/>
      <c r="L355" s="106"/>
      <c r="M355" s="106"/>
      <c r="N355" s="106"/>
    </row>
    <row r="356" spans="1:14" ht="12.75">
      <c r="A356" s="114">
        <v>32211</v>
      </c>
      <c r="C356" s="115" t="s">
        <v>186</v>
      </c>
      <c r="D356" s="106">
        <v>0</v>
      </c>
      <c r="E356" s="106"/>
      <c r="F356" s="106">
        <v>0</v>
      </c>
      <c r="G356" s="106"/>
      <c r="H356" s="106"/>
      <c r="I356" s="106"/>
      <c r="J356" s="106"/>
      <c r="K356" s="106"/>
      <c r="L356" s="106"/>
      <c r="M356" s="106"/>
      <c r="N356" s="106"/>
    </row>
    <row r="357" spans="1:14" s="146" customFormat="1" ht="12.75">
      <c r="A357" s="179">
        <v>323</v>
      </c>
      <c r="B357" s="179"/>
      <c r="C357" s="180" t="s">
        <v>31</v>
      </c>
      <c r="D357" s="181">
        <f>SUM(D358)</f>
        <v>1000</v>
      </c>
      <c r="E357" s="181"/>
      <c r="F357" s="181">
        <f>SUM(F358)</f>
        <v>1000</v>
      </c>
      <c r="G357" s="181"/>
      <c r="H357" s="181"/>
      <c r="I357" s="181"/>
      <c r="J357" s="181"/>
      <c r="K357" s="181"/>
      <c r="L357" s="181"/>
      <c r="M357" s="181"/>
      <c r="N357" s="181"/>
    </row>
    <row r="358" spans="1:14" ht="12.75">
      <c r="A358" s="114">
        <v>3237</v>
      </c>
      <c r="C358" s="115" t="s">
        <v>187</v>
      </c>
      <c r="D358" s="106">
        <v>1000</v>
      </c>
      <c r="E358" s="106"/>
      <c r="F358" s="106">
        <v>1000</v>
      </c>
      <c r="G358" s="106"/>
      <c r="H358" s="106"/>
      <c r="I358" s="106"/>
      <c r="J358" s="106"/>
      <c r="K358" s="106"/>
      <c r="L358" s="106"/>
      <c r="M358" s="106"/>
      <c r="N358" s="106"/>
    </row>
    <row r="359" spans="1:14" ht="12.75">
      <c r="A359" s="114">
        <v>32372</v>
      </c>
      <c r="C359" s="115" t="s">
        <v>146</v>
      </c>
      <c r="D359" s="106">
        <v>0</v>
      </c>
      <c r="E359" s="106"/>
      <c r="F359" s="106">
        <v>0</v>
      </c>
      <c r="G359" s="106"/>
      <c r="H359" s="106"/>
      <c r="I359" s="106"/>
      <c r="J359" s="106"/>
      <c r="K359" s="106"/>
      <c r="L359" s="106"/>
      <c r="M359" s="106"/>
      <c r="N359" s="106"/>
    </row>
    <row r="360" spans="1:14" s="146" customFormat="1" ht="12.75">
      <c r="A360" s="179">
        <v>329</v>
      </c>
      <c r="B360" s="179"/>
      <c r="C360" s="180" t="s">
        <v>188</v>
      </c>
      <c r="D360" s="181">
        <f>SUM(D361)</f>
        <v>0</v>
      </c>
      <c r="E360" s="181"/>
      <c r="F360" s="181">
        <f>SUM(F361)</f>
        <v>0</v>
      </c>
      <c r="G360" s="181"/>
      <c r="H360" s="181"/>
      <c r="I360" s="181"/>
      <c r="J360" s="181"/>
      <c r="K360" s="181"/>
      <c r="L360" s="181"/>
      <c r="M360" s="181"/>
      <c r="N360" s="181"/>
    </row>
    <row r="361" spans="1:14" ht="12.75">
      <c r="A361" s="114">
        <v>3299</v>
      </c>
      <c r="C361" s="115" t="s">
        <v>188</v>
      </c>
      <c r="D361" s="106">
        <f>SUM(D362)</f>
        <v>0</v>
      </c>
      <c r="E361" s="106"/>
      <c r="F361" s="106">
        <f>SUM(F362)</f>
        <v>0</v>
      </c>
      <c r="G361" s="106"/>
      <c r="H361" s="106"/>
      <c r="I361" s="106"/>
      <c r="J361" s="106"/>
      <c r="K361" s="106"/>
      <c r="L361" s="106"/>
      <c r="M361" s="106"/>
      <c r="N361" s="106"/>
    </row>
    <row r="362" spans="1:14" ht="12.75">
      <c r="A362" s="114">
        <v>32999</v>
      </c>
      <c r="C362" s="115" t="s">
        <v>188</v>
      </c>
      <c r="D362" s="106">
        <v>0</v>
      </c>
      <c r="E362" s="106"/>
      <c r="F362" s="106">
        <v>0</v>
      </c>
      <c r="G362" s="106"/>
      <c r="H362" s="106"/>
      <c r="I362" s="106"/>
      <c r="J362" s="106"/>
      <c r="K362" s="106"/>
      <c r="L362" s="106"/>
      <c r="M362" s="106"/>
      <c r="N362" s="106"/>
    </row>
    <row r="363" spans="4:14" ht="12.75"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</row>
    <row r="364" spans="4:14" ht="12.75"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</row>
    <row r="365" spans="1:14" s="178" customFormat="1" ht="12.75">
      <c r="A365" s="175" t="s">
        <v>189</v>
      </c>
      <c r="B365" s="175"/>
      <c r="C365" s="176" t="s">
        <v>330</v>
      </c>
      <c r="D365" s="177">
        <f>SUM(D367)</f>
        <v>7485</v>
      </c>
      <c r="E365" s="177"/>
      <c r="F365" s="177">
        <f>SUM(F367)</f>
        <v>7485</v>
      </c>
      <c r="G365" s="177"/>
      <c r="H365" s="177"/>
      <c r="I365" s="177"/>
      <c r="J365" s="177"/>
      <c r="K365" s="177"/>
      <c r="L365" s="177"/>
      <c r="M365" s="177">
        <v>7485</v>
      </c>
      <c r="N365" s="177">
        <v>7485</v>
      </c>
    </row>
    <row r="366" spans="4:14" ht="12.75"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</row>
    <row r="367" spans="1:14" ht="12.75">
      <c r="A367" s="114">
        <v>3</v>
      </c>
      <c r="C367" s="115" t="s">
        <v>48</v>
      </c>
      <c r="D367" s="106">
        <f>SUM(D368+D379)</f>
        <v>7485</v>
      </c>
      <c r="E367" s="106"/>
      <c r="F367" s="106">
        <f>SUM(F368+F379)</f>
        <v>7485</v>
      </c>
      <c r="G367" s="106"/>
      <c r="H367" s="106"/>
      <c r="I367" s="106"/>
      <c r="J367" s="106"/>
      <c r="K367" s="106"/>
      <c r="L367" s="106"/>
      <c r="M367" s="106">
        <v>7485</v>
      </c>
      <c r="N367" s="106">
        <v>7485</v>
      </c>
    </row>
    <row r="368" spans="1:14" s="166" customFormat="1" ht="12.75">
      <c r="A368" s="163">
        <v>31</v>
      </c>
      <c r="B368" s="163"/>
      <c r="C368" s="164" t="s">
        <v>24</v>
      </c>
      <c r="D368" s="165">
        <f>SUM(D369+D372)</f>
        <v>0</v>
      </c>
      <c r="E368" s="165"/>
      <c r="F368" s="165">
        <f>SUM(F369+F372)</f>
        <v>0</v>
      </c>
      <c r="G368" s="165"/>
      <c r="H368" s="165"/>
      <c r="I368" s="165"/>
      <c r="J368" s="165"/>
      <c r="K368" s="165"/>
      <c r="L368" s="165"/>
      <c r="M368" s="165">
        <v>0</v>
      </c>
      <c r="N368" s="165">
        <v>0</v>
      </c>
    </row>
    <row r="369" spans="1:14" s="146" customFormat="1" ht="12.75">
      <c r="A369" s="179">
        <v>311</v>
      </c>
      <c r="B369" s="179"/>
      <c r="C369" s="180" t="s">
        <v>159</v>
      </c>
      <c r="D369" s="181">
        <f>SUM(D370)</f>
        <v>0</v>
      </c>
      <c r="E369" s="181"/>
      <c r="F369" s="181">
        <f>SUM(F370)</f>
        <v>0</v>
      </c>
      <c r="G369" s="181"/>
      <c r="H369" s="181"/>
      <c r="I369" s="181"/>
      <c r="J369" s="181"/>
      <c r="K369" s="181"/>
      <c r="L369" s="181"/>
      <c r="M369" s="181"/>
      <c r="N369" s="181"/>
    </row>
    <row r="370" spans="1:14" ht="12.75">
      <c r="A370" s="114">
        <v>3111</v>
      </c>
      <c r="C370" s="115" t="s">
        <v>99</v>
      </c>
      <c r="D370" s="106">
        <f>SUM(D371:D372)</f>
        <v>0</v>
      </c>
      <c r="E370" s="106"/>
      <c r="F370" s="106">
        <f>SUM(F371:F372)</f>
        <v>0</v>
      </c>
      <c r="G370" s="106"/>
      <c r="H370" s="106"/>
      <c r="I370" s="106"/>
      <c r="J370" s="106"/>
      <c r="K370" s="106"/>
      <c r="L370" s="106"/>
      <c r="M370" s="106"/>
      <c r="N370" s="106"/>
    </row>
    <row r="371" spans="1:14" ht="12.75">
      <c r="A371" s="114">
        <v>31111</v>
      </c>
      <c r="C371" s="115" t="s">
        <v>99</v>
      </c>
      <c r="D371" s="106">
        <v>0</v>
      </c>
      <c r="E371" s="106"/>
      <c r="F371" s="106">
        <v>0</v>
      </c>
      <c r="G371" s="106"/>
      <c r="H371" s="106"/>
      <c r="I371" s="106"/>
      <c r="J371" s="106"/>
      <c r="K371" s="106"/>
      <c r="L371" s="106"/>
      <c r="M371" s="106"/>
      <c r="N371" s="106"/>
    </row>
    <row r="372" spans="1:14" s="146" customFormat="1" ht="12.75">
      <c r="A372" s="179">
        <v>313</v>
      </c>
      <c r="B372" s="179"/>
      <c r="C372" s="180" t="s">
        <v>190</v>
      </c>
      <c r="D372" s="181">
        <f>SUM(D373+D376)</f>
        <v>0</v>
      </c>
      <c r="E372" s="181"/>
      <c r="F372" s="181">
        <f>SUM(F373+F376)</f>
        <v>0</v>
      </c>
      <c r="G372" s="181"/>
      <c r="H372" s="181"/>
      <c r="I372" s="181"/>
      <c r="J372" s="181"/>
      <c r="K372" s="181"/>
      <c r="L372" s="181"/>
      <c r="M372" s="181"/>
      <c r="N372" s="181"/>
    </row>
    <row r="373" spans="1:14" ht="12.75">
      <c r="A373" s="114">
        <v>3132</v>
      </c>
      <c r="C373" s="115" t="s">
        <v>191</v>
      </c>
      <c r="D373" s="106">
        <f>SUM(D374:D375)</f>
        <v>0</v>
      </c>
      <c r="E373" s="106"/>
      <c r="F373" s="106">
        <f>SUM(F374:F375)</f>
        <v>0</v>
      </c>
      <c r="G373" s="106"/>
      <c r="H373" s="106"/>
      <c r="I373" s="106"/>
      <c r="J373" s="106"/>
      <c r="K373" s="106"/>
      <c r="L373" s="106"/>
      <c r="M373" s="106"/>
      <c r="N373" s="106"/>
    </row>
    <row r="374" spans="1:14" ht="12.75">
      <c r="A374" s="114">
        <v>31321</v>
      </c>
      <c r="C374" s="115" t="s">
        <v>192</v>
      </c>
      <c r="D374" s="106">
        <v>0</v>
      </c>
      <c r="E374" s="106"/>
      <c r="F374" s="106">
        <v>0</v>
      </c>
      <c r="G374" s="106"/>
      <c r="H374" s="106"/>
      <c r="I374" s="106"/>
      <c r="J374" s="106"/>
      <c r="K374" s="106"/>
      <c r="L374" s="106"/>
      <c r="M374" s="106"/>
      <c r="N374" s="106"/>
    </row>
    <row r="375" spans="1:14" ht="12.75">
      <c r="A375" s="114">
        <v>31322</v>
      </c>
      <c r="C375" s="115" t="s">
        <v>193</v>
      </c>
      <c r="D375" s="106">
        <v>0</v>
      </c>
      <c r="E375" s="106"/>
      <c r="F375" s="106">
        <v>0</v>
      </c>
      <c r="G375" s="106"/>
      <c r="H375" s="106"/>
      <c r="I375" s="106"/>
      <c r="J375" s="106"/>
      <c r="K375" s="106"/>
      <c r="L375" s="106"/>
      <c r="M375" s="106"/>
      <c r="N375" s="106"/>
    </row>
    <row r="376" spans="1:14" ht="24">
      <c r="A376" s="114">
        <v>3133</v>
      </c>
      <c r="C376" s="115" t="s">
        <v>194</v>
      </c>
      <c r="D376" s="106">
        <f>SUM(D377:D378)</f>
        <v>0</v>
      </c>
      <c r="E376" s="106"/>
      <c r="F376" s="106">
        <f>SUM(F377:F378)</f>
        <v>0</v>
      </c>
      <c r="G376" s="106"/>
      <c r="H376" s="106"/>
      <c r="I376" s="106"/>
      <c r="J376" s="106"/>
      <c r="K376" s="106"/>
      <c r="L376" s="106"/>
      <c r="M376" s="106"/>
      <c r="N376" s="106"/>
    </row>
    <row r="377" spans="1:14" ht="24">
      <c r="A377" s="114">
        <v>31332</v>
      </c>
      <c r="C377" s="115" t="s">
        <v>194</v>
      </c>
      <c r="D377" s="106">
        <v>0</v>
      </c>
      <c r="E377" s="106"/>
      <c r="F377" s="106">
        <v>0</v>
      </c>
      <c r="G377" s="106"/>
      <c r="H377" s="106"/>
      <c r="I377" s="106"/>
      <c r="J377" s="106"/>
      <c r="K377" s="106"/>
      <c r="L377" s="106"/>
      <c r="M377" s="106"/>
      <c r="N377" s="106"/>
    </row>
    <row r="378" spans="1:14" ht="12.75">
      <c r="A378" s="114">
        <v>31333</v>
      </c>
      <c r="C378" s="115" t="s">
        <v>195</v>
      </c>
      <c r="D378" s="106">
        <v>0</v>
      </c>
      <c r="E378" s="106"/>
      <c r="F378" s="106">
        <v>0</v>
      </c>
      <c r="G378" s="106"/>
      <c r="H378" s="106"/>
      <c r="I378" s="106"/>
      <c r="J378" s="106"/>
      <c r="K378" s="106"/>
      <c r="L378" s="106"/>
      <c r="M378" s="106"/>
      <c r="N378" s="106"/>
    </row>
    <row r="379" spans="1:14" s="166" customFormat="1" ht="12.75">
      <c r="A379" s="163">
        <v>32</v>
      </c>
      <c r="B379" s="163"/>
      <c r="C379" s="164" t="s">
        <v>28</v>
      </c>
      <c r="D379" s="165">
        <f>SUM(D380+D383)</f>
        <v>7485</v>
      </c>
      <c r="E379" s="165"/>
      <c r="F379" s="165">
        <f>SUM(F380+F383)</f>
        <v>7485</v>
      </c>
      <c r="G379" s="165"/>
      <c r="H379" s="165"/>
      <c r="I379" s="165"/>
      <c r="J379" s="165"/>
      <c r="K379" s="165"/>
      <c r="L379" s="165"/>
      <c r="M379" s="165">
        <v>7485</v>
      </c>
      <c r="N379" s="165">
        <v>7485</v>
      </c>
    </row>
    <row r="380" spans="1:14" s="146" customFormat="1" ht="12.75">
      <c r="A380" s="179">
        <v>322</v>
      </c>
      <c r="B380" s="179"/>
      <c r="C380" s="180" t="s">
        <v>196</v>
      </c>
      <c r="D380" s="181">
        <f>SUM(D381)</f>
        <v>2500</v>
      </c>
      <c r="E380" s="181"/>
      <c r="F380" s="181">
        <f>SUM(F381)</f>
        <v>2500</v>
      </c>
      <c r="G380" s="181"/>
      <c r="H380" s="181"/>
      <c r="I380" s="181"/>
      <c r="J380" s="181"/>
      <c r="K380" s="181"/>
      <c r="L380" s="181"/>
      <c r="M380" s="181"/>
      <c r="N380" s="181"/>
    </row>
    <row r="381" spans="1:14" ht="12.75">
      <c r="A381" s="114">
        <v>3221</v>
      </c>
      <c r="C381" s="115" t="s">
        <v>118</v>
      </c>
      <c r="D381" s="106">
        <f>SUM(D382)</f>
        <v>2500</v>
      </c>
      <c r="E381" s="106"/>
      <c r="F381" s="106">
        <f>SUM(F382)</f>
        <v>2500</v>
      </c>
      <c r="G381" s="106"/>
      <c r="H381" s="106"/>
      <c r="I381" s="106"/>
      <c r="J381" s="106"/>
      <c r="K381" s="106"/>
      <c r="L381" s="106"/>
      <c r="M381" s="106"/>
      <c r="N381" s="106"/>
    </row>
    <row r="382" spans="1:14" ht="12.75">
      <c r="A382" s="114">
        <v>32211</v>
      </c>
      <c r="C382" s="115" t="s">
        <v>118</v>
      </c>
      <c r="D382" s="106">
        <v>2500</v>
      </c>
      <c r="E382" s="106"/>
      <c r="F382" s="106">
        <v>2500</v>
      </c>
      <c r="G382" s="106"/>
      <c r="H382" s="106"/>
      <c r="I382" s="106"/>
      <c r="J382" s="106"/>
      <c r="K382" s="106"/>
      <c r="L382" s="106"/>
      <c r="M382" s="106"/>
      <c r="N382" s="106"/>
    </row>
    <row r="383" spans="1:14" s="146" customFormat="1" ht="12.75">
      <c r="A383" s="179">
        <v>329</v>
      </c>
      <c r="B383" s="179"/>
      <c r="C383" s="180" t="s">
        <v>172</v>
      </c>
      <c r="D383" s="181">
        <f>SUM(D384)</f>
        <v>4985</v>
      </c>
      <c r="E383" s="181"/>
      <c r="F383" s="181">
        <f>SUM(F384)</f>
        <v>4985</v>
      </c>
      <c r="G383" s="181"/>
      <c r="H383" s="181"/>
      <c r="I383" s="181"/>
      <c r="J383" s="181"/>
      <c r="K383" s="181"/>
      <c r="L383" s="181"/>
      <c r="M383" s="181"/>
      <c r="N383" s="181"/>
    </row>
    <row r="384" spans="1:14" ht="12.75">
      <c r="A384" s="114">
        <v>3299</v>
      </c>
      <c r="C384" s="115" t="s">
        <v>172</v>
      </c>
      <c r="D384" s="106">
        <f>SUM(D385)</f>
        <v>4985</v>
      </c>
      <c r="E384" s="106"/>
      <c r="F384" s="106">
        <f>SUM(F385)</f>
        <v>4985</v>
      </c>
      <c r="G384" s="106"/>
      <c r="H384" s="106"/>
      <c r="I384" s="106"/>
      <c r="J384" s="106"/>
      <c r="K384" s="106"/>
      <c r="L384" s="106"/>
      <c r="M384" s="106"/>
      <c r="N384" s="106"/>
    </row>
    <row r="385" spans="1:14" ht="12.75">
      <c r="A385" s="114">
        <v>32991</v>
      </c>
      <c r="C385" s="115" t="s">
        <v>331</v>
      </c>
      <c r="D385" s="106">
        <v>4985</v>
      </c>
      <c r="E385" s="106"/>
      <c r="F385" s="106">
        <v>4985</v>
      </c>
      <c r="G385" s="106"/>
      <c r="H385" s="106"/>
      <c r="I385" s="106"/>
      <c r="J385" s="106"/>
      <c r="K385" s="106"/>
      <c r="L385" s="106"/>
      <c r="M385" s="106"/>
      <c r="N385" s="106"/>
    </row>
    <row r="386" spans="1:14" s="146" customFormat="1" ht="12.75">
      <c r="A386" s="179"/>
      <c r="B386" s="179"/>
      <c r="C386" s="180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181"/>
    </row>
    <row r="387" spans="4:14" ht="12.75"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</row>
    <row r="388" spans="4:14" ht="12.75"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</row>
    <row r="389" spans="4:14" ht="12.75"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</row>
    <row r="390" spans="1:14" s="146" customFormat="1" ht="12.75">
      <c r="A390" s="179"/>
      <c r="B390" s="179"/>
      <c r="C390" s="180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</row>
    <row r="391" spans="1:14" s="170" customFormat="1" ht="12.75">
      <c r="A391" s="167" t="s">
        <v>197</v>
      </c>
      <c r="B391" s="167"/>
      <c r="C391" s="168" t="s">
        <v>198</v>
      </c>
      <c r="D391" s="169">
        <f>SUM(D394)</f>
        <v>8210029</v>
      </c>
      <c r="E391" s="169"/>
      <c r="F391" s="169"/>
      <c r="G391" s="169">
        <f>SUM(G394)</f>
        <v>8210029</v>
      </c>
      <c r="H391" s="169"/>
      <c r="I391" s="169"/>
      <c r="J391" s="169"/>
      <c r="K391" s="169"/>
      <c r="L391" s="169"/>
      <c r="M391" s="169">
        <v>8210029</v>
      </c>
      <c r="N391" s="169">
        <v>8210029</v>
      </c>
    </row>
    <row r="392" spans="4:14" ht="12.75"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</row>
    <row r="393" spans="1:14" ht="12.75">
      <c r="A393" s="114">
        <v>3</v>
      </c>
      <c r="C393" s="115" t="s">
        <v>199</v>
      </c>
      <c r="D393" s="106">
        <f>SUM(D394+D414)</f>
        <v>8221029</v>
      </c>
      <c r="E393" s="106"/>
      <c r="F393" s="106"/>
      <c r="G393" s="106">
        <f>SUM(G394+G414)</f>
        <v>8221029</v>
      </c>
      <c r="H393" s="106"/>
      <c r="I393" s="106"/>
      <c r="J393" s="106"/>
      <c r="K393" s="106"/>
      <c r="L393" s="106"/>
      <c r="M393" s="106">
        <v>8221029</v>
      </c>
      <c r="N393" s="106">
        <v>8221029</v>
      </c>
    </row>
    <row r="394" spans="1:14" s="166" customFormat="1" ht="12.75">
      <c r="A394" s="163">
        <v>31</v>
      </c>
      <c r="B394" s="163"/>
      <c r="C394" s="164" t="s">
        <v>200</v>
      </c>
      <c r="D394" s="165">
        <f>SUM(D395+D400+D407)</f>
        <v>8210029</v>
      </c>
      <c r="E394" s="165"/>
      <c r="F394" s="165"/>
      <c r="G394" s="165">
        <f>SUM(G395+G400+G407)</f>
        <v>8210029</v>
      </c>
      <c r="H394" s="165"/>
      <c r="I394" s="165"/>
      <c r="J394" s="165"/>
      <c r="K394" s="165"/>
      <c r="L394" s="165"/>
      <c r="M394" s="165">
        <v>8210029</v>
      </c>
      <c r="N394" s="165">
        <v>8210029</v>
      </c>
    </row>
    <row r="395" spans="1:14" s="146" customFormat="1" ht="12.75">
      <c r="A395" s="179">
        <v>311</v>
      </c>
      <c r="B395" s="179"/>
      <c r="C395" s="180" t="s">
        <v>159</v>
      </c>
      <c r="D395" s="181">
        <f>SUM(D396+D398)</f>
        <v>6881500</v>
      </c>
      <c r="E395" s="181"/>
      <c r="F395" s="181"/>
      <c r="G395" s="181">
        <f>SUM(G396+G398)</f>
        <v>6881500</v>
      </c>
      <c r="H395" s="181"/>
      <c r="I395" s="181"/>
      <c r="J395" s="181"/>
      <c r="K395" s="181"/>
      <c r="L395" s="181"/>
      <c r="M395" s="181"/>
      <c r="N395" s="181"/>
    </row>
    <row r="396" spans="1:14" ht="12.75">
      <c r="A396" s="114">
        <v>3111</v>
      </c>
      <c r="C396" s="115" t="s">
        <v>99</v>
      </c>
      <c r="D396" s="106">
        <f>SUM(D397)</f>
        <v>6798230</v>
      </c>
      <c r="E396" s="106"/>
      <c r="F396" s="106"/>
      <c r="G396" s="106">
        <f>SUM(G397)</f>
        <v>6798230</v>
      </c>
      <c r="H396" s="106"/>
      <c r="I396" s="106"/>
      <c r="J396" s="106"/>
      <c r="K396" s="106"/>
      <c r="L396" s="106"/>
      <c r="M396" s="106"/>
      <c r="N396" s="106"/>
    </row>
    <row r="397" spans="1:14" ht="12.75">
      <c r="A397" s="114">
        <v>31111</v>
      </c>
      <c r="C397" s="115" t="s">
        <v>142</v>
      </c>
      <c r="D397" s="106">
        <v>6798230</v>
      </c>
      <c r="E397" s="106"/>
      <c r="F397" s="106"/>
      <c r="G397" s="106">
        <v>6798230</v>
      </c>
      <c r="H397" s="106"/>
      <c r="I397" s="106"/>
      <c r="J397" s="106"/>
      <c r="K397" s="106"/>
      <c r="L397" s="106"/>
      <c r="M397" s="106"/>
      <c r="N397" s="106"/>
    </row>
    <row r="398" spans="1:14" ht="12.75">
      <c r="A398" s="114">
        <v>3113</v>
      </c>
      <c r="C398" s="115" t="s">
        <v>201</v>
      </c>
      <c r="D398" s="106">
        <f>SUM(D399)</f>
        <v>83270</v>
      </c>
      <c r="E398" s="106"/>
      <c r="F398" s="106"/>
      <c r="G398" s="106">
        <f>SUM(G399)</f>
        <v>83270</v>
      </c>
      <c r="H398" s="106"/>
      <c r="I398" s="106"/>
      <c r="J398" s="106"/>
      <c r="K398" s="106"/>
      <c r="L398" s="106"/>
      <c r="M398" s="106"/>
      <c r="N398" s="106"/>
    </row>
    <row r="399" spans="1:14" ht="12.75">
      <c r="A399" s="114">
        <v>31131</v>
      </c>
      <c r="C399" s="115" t="s">
        <v>201</v>
      </c>
      <c r="D399" s="106">
        <v>83270</v>
      </c>
      <c r="E399" s="106"/>
      <c r="F399" s="106"/>
      <c r="G399" s="106">
        <v>83270</v>
      </c>
      <c r="H399" s="106"/>
      <c r="I399" s="106"/>
      <c r="J399" s="106"/>
      <c r="K399" s="106"/>
      <c r="L399" s="106"/>
      <c r="M399" s="106"/>
      <c r="N399" s="106"/>
    </row>
    <row r="400" spans="1:14" s="146" customFormat="1" ht="12.75">
      <c r="A400" s="179">
        <v>312</v>
      </c>
      <c r="B400" s="179"/>
      <c r="C400" s="180" t="s">
        <v>26</v>
      </c>
      <c r="D400" s="181">
        <f>SUM(D401)</f>
        <v>110500</v>
      </c>
      <c r="E400" s="181"/>
      <c r="F400" s="181"/>
      <c r="G400" s="181">
        <f>SUM(G401)</f>
        <v>110500</v>
      </c>
      <c r="H400" s="181"/>
      <c r="I400" s="181"/>
      <c r="J400" s="181"/>
      <c r="K400" s="181"/>
      <c r="L400" s="181"/>
      <c r="M400" s="181"/>
      <c r="N400" s="181"/>
    </row>
    <row r="401" spans="1:14" ht="12.75">
      <c r="A401" s="114">
        <v>3121</v>
      </c>
      <c r="C401" s="115" t="s">
        <v>26</v>
      </c>
      <c r="D401" s="106">
        <f>SUM(D402:D406)</f>
        <v>110500</v>
      </c>
      <c r="E401" s="106"/>
      <c r="F401" s="106"/>
      <c r="G401" s="106">
        <f>SUM(G402:G406)</f>
        <v>110500</v>
      </c>
      <c r="H401" s="106"/>
      <c r="I401" s="106"/>
      <c r="J401" s="106"/>
      <c r="K401" s="106"/>
      <c r="L401" s="106"/>
      <c r="M401" s="106"/>
      <c r="N401" s="106"/>
    </row>
    <row r="402" spans="1:14" ht="12.75">
      <c r="A402" s="114">
        <v>31212</v>
      </c>
      <c r="C402" s="115" t="s">
        <v>202</v>
      </c>
      <c r="D402" s="106">
        <v>15500</v>
      </c>
      <c r="E402" s="106"/>
      <c r="F402" s="106"/>
      <c r="G402" s="106">
        <v>15500</v>
      </c>
      <c r="H402" s="106"/>
      <c r="I402" s="106"/>
      <c r="J402" s="106"/>
      <c r="K402" s="106"/>
      <c r="L402" s="106"/>
      <c r="M402" s="106"/>
      <c r="N402" s="106"/>
    </row>
    <row r="403" spans="1:14" ht="12.75">
      <c r="A403" s="114">
        <v>31213</v>
      </c>
      <c r="C403" s="115" t="s">
        <v>203</v>
      </c>
      <c r="D403" s="106">
        <v>24000</v>
      </c>
      <c r="E403" s="106"/>
      <c r="F403" s="106"/>
      <c r="G403" s="106">
        <v>24000</v>
      </c>
      <c r="H403" s="106"/>
      <c r="I403" s="106"/>
      <c r="J403" s="106"/>
      <c r="K403" s="106"/>
      <c r="L403" s="106"/>
      <c r="M403" s="106"/>
      <c r="N403" s="106"/>
    </row>
    <row r="404" spans="1:14" ht="12.75">
      <c r="A404" s="114">
        <v>31214</v>
      </c>
      <c r="C404" s="115" t="s">
        <v>204</v>
      </c>
      <c r="D404" s="106">
        <v>37000</v>
      </c>
      <c r="E404" s="106"/>
      <c r="F404" s="106"/>
      <c r="G404" s="106">
        <v>37000</v>
      </c>
      <c r="H404" s="106"/>
      <c r="I404" s="106"/>
      <c r="J404" s="106"/>
      <c r="K404" s="106"/>
      <c r="L404" s="106"/>
      <c r="M404" s="106"/>
      <c r="N404" s="106"/>
    </row>
    <row r="405" spans="1:14" ht="12.75">
      <c r="A405" s="114">
        <v>31215</v>
      </c>
      <c r="C405" s="115" t="s">
        <v>205</v>
      </c>
      <c r="D405" s="106">
        <v>24000</v>
      </c>
      <c r="E405" s="106"/>
      <c r="F405" s="106"/>
      <c r="G405" s="106">
        <v>24000</v>
      </c>
      <c r="H405" s="106"/>
      <c r="I405" s="106"/>
      <c r="J405" s="106"/>
      <c r="K405" s="106"/>
      <c r="L405" s="106"/>
      <c r="M405" s="106"/>
      <c r="N405" s="106"/>
    </row>
    <row r="406" spans="1:14" ht="12.75">
      <c r="A406" s="114">
        <v>31219</v>
      </c>
      <c r="C406" s="115" t="s">
        <v>206</v>
      </c>
      <c r="D406" s="106">
        <v>10000</v>
      </c>
      <c r="E406" s="106"/>
      <c r="F406" s="106"/>
      <c r="G406" s="106">
        <v>10000</v>
      </c>
      <c r="H406" s="106"/>
      <c r="I406" s="106"/>
      <c r="J406" s="106"/>
      <c r="K406" s="106"/>
      <c r="L406" s="106"/>
      <c r="M406" s="106"/>
      <c r="N406" s="106"/>
    </row>
    <row r="407" spans="1:14" s="146" customFormat="1" ht="12.75">
      <c r="A407" s="179">
        <v>313</v>
      </c>
      <c r="B407" s="179"/>
      <c r="C407" s="180" t="s">
        <v>207</v>
      </c>
      <c r="D407" s="181">
        <f>SUM(D408+D411)</f>
        <v>1218029</v>
      </c>
      <c r="E407" s="181"/>
      <c r="F407" s="181"/>
      <c r="G407" s="181">
        <f>SUM(G408+G411)</f>
        <v>1218029</v>
      </c>
      <c r="H407" s="181"/>
      <c r="I407" s="181"/>
      <c r="J407" s="181"/>
      <c r="K407" s="181"/>
      <c r="L407" s="181"/>
      <c r="M407" s="181"/>
      <c r="N407" s="181"/>
    </row>
    <row r="408" spans="1:14" ht="12.75">
      <c r="A408" s="114">
        <v>3132</v>
      </c>
      <c r="C408" s="115" t="s">
        <v>208</v>
      </c>
      <c r="D408" s="106">
        <f>SUM(D409:D410)</f>
        <v>1066625</v>
      </c>
      <c r="E408" s="106"/>
      <c r="F408" s="106"/>
      <c r="G408" s="106">
        <f>SUM(G409:G410)</f>
        <v>1066625</v>
      </c>
      <c r="H408" s="106"/>
      <c r="I408" s="106"/>
      <c r="J408" s="106"/>
      <c r="K408" s="106"/>
      <c r="L408" s="106"/>
      <c r="M408" s="106"/>
      <c r="N408" s="106"/>
    </row>
    <row r="409" spans="1:14" ht="12.75">
      <c r="A409" s="114">
        <v>31321</v>
      </c>
      <c r="C409" s="115" t="s">
        <v>209</v>
      </c>
      <c r="D409" s="106">
        <v>1032225</v>
      </c>
      <c r="E409" s="106"/>
      <c r="F409" s="106"/>
      <c r="G409" s="106">
        <v>1032225</v>
      </c>
      <c r="H409" s="106"/>
      <c r="I409" s="106"/>
      <c r="J409" s="106"/>
      <c r="K409" s="106"/>
      <c r="L409" s="106"/>
      <c r="M409" s="106"/>
      <c r="N409" s="106"/>
    </row>
    <row r="410" spans="1:14" ht="12.75">
      <c r="A410" s="114">
        <v>31322</v>
      </c>
      <c r="C410" s="115" t="s">
        <v>210</v>
      </c>
      <c r="D410" s="106">
        <v>34400</v>
      </c>
      <c r="E410" s="106"/>
      <c r="F410" s="106"/>
      <c r="G410" s="106">
        <v>34400</v>
      </c>
      <c r="H410" s="106"/>
      <c r="I410" s="106"/>
      <c r="J410" s="106"/>
      <c r="K410" s="106"/>
      <c r="L410" s="106"/>
      <c r="M410" s="106"/>
      <c r="N410" s="106"/>
    </row>
    <row r="411" spans="1:14" s="129" customFormat="1" ht="12.75">
      <c r="A411" s="160">
        <v>3133</v>
      </c>
      <c r="B411" s="160"/>
      <c r="C411" s="161" t="s">
        <v>211</v>
      </c>
      <c r="D411" s="162">
        <f>SUM(D412:D413)</f>
        <v>151404</v>
      </c>
      <c r="E411" s="162"/>
      <c r="F411" s="162"/>
      <c r="G411" s="162">
        <f>SUM(G412:G413)</f>
        <v>151404</v>
      </c>
      <c r="H411" s="162"/>
      <c r="I411" s="162"/>
      <c r="J411" s="162"/>
      <c r="K411" s="162"/>
      <c r="L411" s="162"/>
      <c r="M411" s="162"/>
      <c r="N411" s="162"/>
    </row>
    <row r="412" spans="1:14" ht="12.75">
      <c r="A412" s="114">
        <v>31332</v>
      </c>
      <c r="C412" s="115" t="s">
        <v>212</v>
      </c>
      <c r="D412" s="106">
        <v>110104</v>
      </c>
      <c r="E412" s="106"/>
      <c r="F412" s="106"/>
      <c r="G412" s="106">
        <v>110104</v>
      </c>
      <c r="H412" s="106"/>
      <c r="I412" s="106"/>
      <c r="J412" s="106"/>
      <c r="K412" s="106"/>
      <c r="L412" s="106"/>
      <c r="M412" s="106"/>
      <c r="N412" s="106"/>
    </row>
    <row r="413" spans="1:14" ht="12.75">
      <c r="A413" s="114">
        <v>31333</v>
      </c>
      <c r="C413" s="115" t="s">
        <v>213</v>
      </c>
      <c r="D413" s="106">
        <v>41300</v>
      </c>
      <c r="E413" s="106"/>
      <c r="F413" s="106"/>
      <c r="G413" s="106">
        <v>41300</v>
      </c>
      <c r="H413" s="106"/>
      <c r="I413" s="106"/>
      <c r="J413" s="106"/>
      <c r="K413" s="106"/>
      <c r="L413" s="106"/>
      <c r="M413" s="106"/>
      <c r="N413" s="106"/>
    </row>
    <row r="414" spans="1:14" ht="12.75">
      <c r="A414" s="210">
        <v>329</v>
      </c>
      <c r="C414" s="211" t="s">
        <v>172</v>
      </c>
      <c r="D414" s="106">
        <f>D415</f>
        <v>11000</v>
      </c>
      <c r="E414" s="106"/>
      <c r="F414" s="106"/>
      <c r="G414" s="106">
        <f>G415</f>
        <v>11000</v>
      </c>
      <c r="H414" s="106"/>
      <c r="I414" s="106"/>
      <c r="J414" s="106"/>
      <c r="K414" s="106"/>
      <c r="L414" s="106"/>
      <c r="M414" s="106"/>
      <c r="N414" s="106"/>
    </row>
    <row r="415" spans="1:14" ht="12.75">
      <c r="A415" s="114">
        <v>3295</v>
      </c>
      <c r="C415" s="115" t="s">
        <v>69</v>
      </c>
      <c r="D415" s="106">
        <f>D416</f>
        <v>11000</v>
      </c>
      <c r="E415" s="106"/>
      <c r="F415" s="106"/>
      <c r="G415" s="106">
        <f>G416</f>
        <v>11000</v>
      </c>
      <c r="H415" s="106"/>
      <c r="I415" s="106"/>
      <c r="J415" s="106"/>
      <c r="K415" s="106"/>
      <c r="L415" s="106"/>
      <c r="M415" s="106"/>
      <c r="N415" s="106"/>
    </row>
    <row r="416" spans="1:14" ht="12.75">
      <c r="A416" s="114">
        <v>32955</v>
      </c>
      <c r="C416" s="115" t="s">
        <v>332</v>
      </c>
      <c r="D416" s="106">
        <v>11000</v>
      </c>
      <c r="E416" s="106"/>
      <c r="F416" s="106"/>
      <c r="G416" s="106">
        <v>11000</v>
      </c>
      <c r="H416" s="106"/>
      <c r="I416" s="106"/>
      <c r="J416" s="106"/>
      <c r="K416" s="106"/>
      <c r="L416" s="106"/>
      <c r="M416" s="106"/>
      <c r="N416" s="106"/>
    </row>
    <row r="417" spans="4:14" ht="12.75"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</row>
    <row r="419" spans="1:15" ht="12.75">
      <c r="A419" s="175"/>
      <c r="B419" s="175"/>
      <c r="C419" s="176" t="s">
        <v>238</v>
      </c>
      <c r="D419" s="188">
        <f>SUM(D421,D474)</f>
        <v>1140300</v>
      </c>
      <c r="E419" s="188"/>
      <c r="F419" s="188"/>
      <c r="G419" s="188"/>
      <c r="H419" s="188">
        <f>SUM(H421,H474)</f>
        <v>1140300</v>
      </c>
      <c r="I419" s="188"/>
      <c r="J419" s="188"/>
      <c r="K419" s="188"/>
      <c r="L419" s="188"/>
      <c r="M419" s="188">
        <v>1140300</v>
      </c>
      <c r="N419" s="188">
        <v>1140300</v>
      </c>
      <c r="O419" s="178"/>
    </row>
    <row r="420" spans="1:14" ht="12.75">
      <c r="A420" s="114">
        <v>3</v>
      </c>
      <c r="C420" s="115" t="s">
        <v>48</v>
      </c>
      <c r="D420" s="116">
        <f>SUM(D421)</f>
        <v>1102300</v>
      </c>
      <c r="H420" s="116">
        <f>SUM(H421)</f>
        <v>1102300</v>
      </c>
      <c r="M420" s="116">
        <v>1102300</v>
      </c>
      <c r="N420" s="116">
        <v>1102300</v>
      </c>
    </row>
    <row r="421" spans="1:14" ht="12.75">
      <c r="A421" s="163">
        <v>32</v>
      </c>
      <c r="C421" s="164" t="s">
        <v>28</v>
      </c>
      <c r="D421" s="203">
        <f>SUM(D422+D430+D449+D469)</f>
        <v>1102300</v>
      </c>
      <c r="H421" s="203">
        <f>SUM(H422+H430+H449+H469)</f>
        <v>1102300</v>
      </c>
      <c r="M421" s="205">
        <v>1102300</v>
      </c>
      <c r="N421" s="205">
        <v>1102300</v>
      </c>
    </row>
    <row r="422" spans="1:8" ht="12.75">
      <c r="A422" s="179">
        <v>321</v>
      </c>
      <c r="C422" s="180" t="s">
        <v>28</v>
      </c>
      <c r="D422" s="201">
        <f>SUM(D423+D429)</f>
        <v>16500</v>
      </c>
      <c r="H422" s="201">
        <f>SUM(H423+H429)</f>
        <v>16500</v>
      </c>
    </row>
    <row r="423" spans="1:8" ht="12.75">
      <c r="A423" s="114">
        <v>3211</v>
      </c>
      <c r="C423" s="197" t="s">
        <v>51</v>
      </c>
      <c r="D423" s="200">
        <f>SUM(D424:D427)</f>
        <v>14000</v>
      </c>
      <c r="H423" s="200">
        <f>SUM(H424:H427)</f>
        <v>14000</v>
      </c>
    </row>
    <row r="424" spans="1:8" ht="12.75">
      <c r="A424" s="114">
        <v>32111</v>
      </c>
      <c r="C424" s="115" t="s">
        <v>239</v>
      </c>
      <c r="D424" s="116">
        <v>5000</v>
      </c>
      <c r="H424" s="116">
        <v>5000</v>
      </c>
    </row>
    <row r="425" spans="1:8" ht="12.75">
      <c r="A425" s="114">
        <v>32113</v>
      </c>
      <c r="C425" s="115" t="s">
        <v>240</v>
      </c>
      <c r="D425" s="116">
        <v>3000</v>
      </c>
      <c r="H425" s="116">
        <v>3000</v>
      </c>
    </row>
    <row r="426" spans="1:8" ht="12.75">
      <c r="A426" s="114">
        <v>32115</v>
      </c>
      <c r="C426" s="115" t="s">
        <v>241</v>
      </c>
      <c r="D426" s="116">
        <v>5000</v>
      </c>
      <c r="H426" s="116">
        <v>5000</v>
      </c>
    </row>
    <row r="427" spans="1:8" ht="12.75">
      <c r="A427" s="114">
        <v>32119</v>
      </c>
      <c r="C427" s="115" t="s">
        <v>242</v>
      </c>
      <c r="D427" s="116">
        <v>1000</v>
      </c>
      <c r="H427" s="116">
        <v>1000</v>
      </c>
    </row>
    <row r="428" spans="1:8" ht="12.75">
      <c r="A428" s="114">
        <v>3213</v>
      </c>
      <c r="C428" s="197" t="s">
        <v>243</v>
      </c>
      <c r="D428" s="200">
        <v>2500</v>
      </c>
      <c r="H428" s="200">
        <v>2500</v>
      </c>
    </row>
    <row r="429" spans="1:8" ht="12.75">
      <c r="A429" s="114">
        <v>32131</v>
      </c>
      <c r="C429" s="115" t="s">
        <v>226</v>
      </c>
      <c r="D429" s="116">
        <v>2500</v>
      </c>
      <c r="H429" s="116">
        <v>2500</v>
      </c>
    </row>
    <row r="430" spans="1:8" ht="12.75">
      <c r="A430" s="179">
        <v>322</v>
      </c>
      <c r="C430" s="180" t="s">
        <v>244</v>
      </c>
      <c r="D430" s="201">
        <f>SUM(D431+D437+D439+D442+D445+D447)</f>
        <v>903300</v>
      </c>
      <c r="H430" s="201">
        <f>SUM(H431+H437+H439+H442+H445+H447)</f>
        <v>903300</v>
      </c>
    </row>
    <row r="431" spans="1:8" ht="12.75">
      <c r="A431" s="114">
        <v>3221</v>
      </c>
      <c r="C431" s="197" t="s">
        <v>245</v>
      </c>
      <c r="D431" s="200">
        <f>SUM(D432:D436)</f>
        <v>102000</v>
      </c>
      <c r="H431" s="200">
        <f>SUM(H432:H436)</f>
        <v>102000</v>
      </c>
    </row>
    <row r="432" spans="1:8" ht="12.75">
      <c r="A432" s="114">
        <v>32211</v>
      </c>
      <c r="C432" s="115" t="s">
        <v>118</v>
      </c>
      <c r="D432" s="116">
        <v>20000</v>
      </c>
      <c r="H432" s="116">
        <v>20000</v>
      </c>
    </row>
    <row r="433" spans="1:8" ht="12.75">
      <c r="A433" s="114">
        <v>32212</v>
      </c>
      <c r="C433" s="115" t="s">
        <v>228</v>
      </c>
      <c r="D433" s="116">
        <v>3000</v>
      </c>
      <c r="H433" s="116">
        <v>3000</v>
      </c>
    </row>
    <row r="434" spans="1:8" ht="12.75">
      <c r="A434" s="114">
        <v>32214</v>
      </c>
      <c r="C434" s="115" t="s">
        <v>246</v>
      </c>
      <c r="D434" s="116">
        <v>38000</v>
      </c>
      <c r="H434" s="116">
        <v>38000</v>
      </c>
    </row>
    <row r="435" spans="1:8" ht="12.75">
      <c r="A435" s="114">
        <v>32215</v>
      </c>
      <c r="C435" s="115" t="s">
        <v>247</v>
      </c>
      <c r="D435" s="116">
        <v>0</v>
      </c>
      <c r="H435" s="116">
        <v>0</v>
      </c>
    </row>
    <row r="436" spans="1:8" ht="12.75">
      <c r="A436" s="114">
        <v>32219</v>
      </c>
      <c r="C436" s="115" t="s">
        <v>248</v>
      </c>
      <c r="D436" s="116">
        <v>41000</v>
      </c>
      <c r="H436" s="116">
        <v>41000</v>
      </c>
    </row>
    <row r="437" spans="1:8" ht="12.75">
      <c r="A437" s="114">
        <v>3222</v>
      </c>
      <c r="C437" s="197" t="s">
        <v>249</v>
      </c>
      <c r="D437" s="116">
        <v>600300</v>
      </c>
      <c r="H437" s="116">
        <v>600300</v>
      </c>
    </row>
    <row r="438" spans="1:8" ht="12.75">
      <c r="A438" s="114">
        <v>32221</v>
      </c>
      <c r="C438" s="115" t="s">
        <v>249</v>
      </c>
      <c r="D438" s="116">
        <v>600300</v>
      </c>
      <c r="H438" s="116">
        <v>600300</v>
      </c>
    </row>
    <row r="439" spans="1:14" ht="12.75">
      <c r="A439" s="114">
        <v>3223</v>
      </c>
      <c r="C439" s="197" t="s">
        <v>55</v>
      </c>
      <c r="D439" s="199">
        <f>SUM(D440:D441)</f>
        <v>152000</v>
      </c>
      <c r="E439" s="106"/>
      <c r="F439" s="106"/>
      <c r="G439" s="106"/>
      <c r="H439" s="199">
        <f>SUM(H440:H441)</f>
        <v>152000</v>
      </c>
      <c r="I439" s="106"/>
      <c r="J439" s="106"/>
      <c r="K439" s="106"/>
      <c r="L439" s="106"/>
      <c r="M439" s="106"/>
      <c r="N439" s="106"/>
    </row>
    <row r="440" spans="1:14" ht="12.75">
      <c r="A440" s="114">
        <v>32231</v>
      </c>
      <c r="C440" s="115" t="s">
        <v>135</v>
      </c>
      <c r="D440" s="106">
        <v>74000</v>
      </c>
      <c r="E440" s="106"/>
      <c r="F440" s="106"/>
      <c r="G440" s="106"/>
      <c r="H440" s="106">
        <v>74000</v>
      </c>
      <c r="I440" s="106"/>
      <c r="J440" s="106"/>
      <c r="K440" s="106"/>
      <c r="L440" s="106"/>
      <c r="M440" s="106"/>
      <c r="N440" s="106"/>
    </row>
    <row r="441" spans="1:15" s="178" customFormat="1" ht="12.75">
      <c r="A441" s="189">
        <v>32232</v>
      </c>
      <c r="B441" s="189"/>
      <c r="C441" s="190" t="s">
        <v>250</v>
      </c>
      <c r="D441" s="191">
        <v>78000</v>
      </c>
      <c r="E441" s="191"/>
      <c r="F441" s="191"/>
      <c r="G441" s="191"/>
      <c r="H441" s="191">
        <v>78000</v>
      </c>
      <c r="I441" s="191"/>
      <c r="J441" s="191"/>
      <c r="K441" s="191"/>
      <c r="L441" s="191"/>
      <c r="M441" s="191"/>
      <c r="N441" s="191"/>
      <c r="O441" s="192"/>
    </row>
    <row r="442" spans="1:14" ht="12.75">
      <c r="A442" s="114">
        <v>3224</v>
      </c>
      <c r="C442" s="197" t="s">
        <v>251</v>
      </c>
      <c r="D442" s="199">
        <f>SUM(D443:D444)</f>
        <v>30000</v>
      </c>
      <c r="E442" s="106"/>
      <c r="F442" s="106"/>
      <c r="G442" s="106"/>
      <c r="H442" s="199">
        <f>SUM(H443:H444)</f>
        <v>30000</v>
      </c>
      <c r="I442" s="106"/>
      <c r="J442" s="106"/>
      <c r="K442" s="106"/>
      <c r="L442" s="106"/>
      <c r="M442" s="106"/>
      <c r="N442" s="106"/>
    </row>
    <row r="443" spans="1:14" ht="12.75">
      <c r="A443" s="114">
        <v>32241</v>
      </c>
      <c r="C443" s="115" t="s">
        <v>252</v>
      </c>
      <c r="D443" s="106">
        <v>15000</v>
      </c>
      <c r="E443" s="106"/>
      <c r="F443" s="106"/>
      <c r="G443" s="106"/>
      <c r="H443" s="106">
        <v>15000</v>
      </c>
      <c r="I443" s="106"/>
      <c r="J443" s="106"/>
      <c r="K443" s="106"/>
      <c r="L443" s="106"/>
      <c r="M443" s="106"/>
      <c r="N443" s="106"/>
    </row>
    <row r="444" spans="1:14" s="166" customFormat="1" ht="12.75">
      <c r="A444" s="160">
        <v>32242</v>
      </c>
      <c r="B444" s="163"/>
      <c r="C444" s="161" t="s">
        <v>253</v>
      </c>
      <c r="D444" s="162">
        <v>15000</v>
      </c>
      <c r="E444" s="165"/>
      <c r="F444" s="165"/>
      <c r="G444" s="165"/>
      <c r="H444" s="162">
        <v>15000</v>
      </c>
      <c r="I444" s="165"/>
      <c r="J444" s="165"/>
      <c r="K444" s="165"/>
      <c r="L444" s="165"/>
      <c r="M444" s="165"/>
      <c r="N444" s="165"/>
    </row>
    <row r="445" spans="1:14" s="146" customFormat="1" ht="12.75">
      <c r="A445" s="160">
        <v>3225</v>
      </c>
      <c r="B445" s="179"/>
      <c r="C445" s="198" t="s">
        <v>169</v>
      </c>
      <c r="D445" s="202">
        <f>SUM(D446)</f>
        <v>15000</v>
      </c>
      <c r="E445" s="181"/>
      <c r="F445" s="181"/>
      <c r="G445" s="181"/>
      <c r="H445" s="202">
        <f>SUM(H446)</f>
        <v>15000</v>
      </c>
      <c r="I445" s="181"/>
      <c r="J445" s="181"/>
      <c r="K445" s="181"/>
      <c r="L445" s="181"/>
      <c r="M445" s="181"/>
      <c r="N445" s="181"/>
    </row>
    <row r="446" spans="1:14" ht="12.75">
      <c r="A446" s="114">
        <v>32251</v>
      </c>
      <c r="C446" s="115" t="s">
        <v>169</v>
      </c>
      <c r="D446" s="106">
        <v>15000</v>
      </c>
      <c r="E446" s="106"/>
      <c r="F446" s="106"/>
      <c r="G446" s="106"/>
      <c r="H446" s="106">
        <v>15000</v>
      </c>
      <c r="I446" s="106"/>
      <c r="J446" s="106"/>
      <c r="K446" s="106"/>
      <c r="L446" s="106"/>
      <c r="M446" s="106"/>
      <c r="N446" s="106"/>
    </row>
    <row r="447" spans="1:14" ht="12.75">
      <c r="A447" s="114">
        <v>3227</v>
      </c>
      <c r="C447" s="197" t="s">
        <v>254</v>
      </c>
      <c r="D447" s="199">
        <f>SUM(D448)</f>
        <v>4000</v>
      </c>
      <c r="E447" s="106"/>
      <c r="F447" s="106"/>
      <c r="G447" s="106"/>
      <c r="H447" s="199">
        <f>SUM(H448)</f>
        <v>4000</v>
      </c>
      <c r="I447" s="106"/>
      <c r="J447" s="106"/>
      <c r="K447" s="106"/>
      <c r="L447" s="106"/>
      <c r="M447" s="106"/>
      <c r="N447" s="106"/>
    </row>
    <row r="448" spans="1:14" ht="12.75">
      <c r="A448" s="114">
        <v>32271</v>
      </c>
      <c r="C448" s="115" t="s">
        <v>255</v>
      </c>
      <c r="D448" s="106">
        <v>4000</v>
      </c>
      <c r="E448" s="106"/>
      <c r="F448" s="106"/>
      <c r="G448" s="106"/>
      <c r="H448" s="106">
        <v>4000</v>
      </c>
      <c r="I448" s="106"/>
      <c r="J448" s="106"/>
      <c r="K448" s="106"/>
      <c r="L448" s="106"/>
      <c r="M448" s="106"/>
      <c r="N448" s="106"/>
    </row>
    <row r="449" spans="1:14" ht="12.75">
      <c r="A449" s="179">
        <v>323</v>
      </c>
      <c r="C449" s="180" t="s">
        <v>31</v>
      </c>
      <c r="D449" s="181">
        <f>SUM(D450+D455+D458+D463+D465+D467)</f>
        <v>166000</v>
      </c>
      <c r="E449" s="106"/>
      <c r="F449" s="106"/>
      <c r="G449" s="106"/>
      <c r="H449" s="181">
        <f>SUM(H450+H455+H458+H463+H465+H467)</f>
        <v>166000</v>
      </c>
      <c r="I449" s="106"/>
      <c r="J449" s="106"/>
      <c r="K449" s="106"/>
      <c r="L449" s="106"/>
      <c r="M449" s="106"/>
      <c r="N449" s="106"/>
    </row>
    <row r="450" spans="1:14" ht="12.75">
      <c r="A450" s="114">
        <v>3231</v>
      </c>
      <c r="C450" s="197" t="s">
        <v>256</v>
      </c>
      <c r="D450" s="199">
        <f>SUM(D451:D454)</f>
        <v>23000</v>
      </c>
      <c r="E450" s="106"/>
      <c r="F450" s="106"/>
      <c r="G450" s="106"/>
      <c r="H450" s="199">
        <f>SUM(H451:H454)</f>
        <v>23000</v>
      </c>
      <c r="I450" s="106"/>
      <c r="J450" s="106"/>
      <c r="K450" s="106"/>
      <c r="L450" s="106"/>
      <c r="M450" s="106"/>
      <c r="N450" s="106"/>
    </row>
    <row r="451" spans="1:15" s="170" customFormat="1" ht="12.75">
      <c r="A451" s="193">
        <v>32311</v>
      </c>
      <c r="B451" s="193"/>
      <c r="C451" s="194" t="s">
        <v>257</v>
      </c>
      <c r="D451" s="195">
        <v>8000</v>
      </c>
      <c r="E451" s="195"/>
      <c r="F451" s="195"/>
      <c r="G451" s="195"/>
      <c r="H451" s="195">
        <v>8000</v>
      </c>
      <c r="I451" s="195"/>
      <c r="J451" s="195"/>
      <c r="K451" s="195"/>
      <c r="L451" s="195"/>
      <c r="M451" s="195"/>
      <c r="N451" s="195"/>
      <c r="O451" s="196"/>
    </row>
    <row r="452" spans="1:14" ht="12.75">
      <c r="A452" s="114">
        <v>32312</v>
      </c>
      <c r="C452" s="115" t="s">
        <v>125</v>
      </c>
      <c r="D452" s="106">
        <v>3000</v>
      </c>
      <c r="E452" s="106"/>
      <c r="F452" s="106"/>
      <c r="G452" s="106"/>
      <c r="H452" s="106">
        <v>3000</v>
      </c>
      <c r="I452" s="106"/>
      <c r="J452" s="106"/>
      <c r="K452" s="106"/>
      <c r="L452" s="106"/>
      <c r="M452" s="106"/>
      <c r="N452" s="106"/>
    </row>
    <row r="453" spans="1:14" ht="12.75">
      <c r="A453" s="114">
        <v>32313</v>
      </c>
      <c r="C453" s="115" t="s">
        <v>258</v>
      </c>
      <c r="D453" s="106">
        <v>0</v>
      </c>
      <c r="E453" s="106"/>
      <c r="F453" s="106"/>
      <c r="G453" s="106"/>
      <c r="H453" s="106">
        <v>0</v>
      </c>
      <c r="I453" s="106"/>
      <c r="J453" s="106"/>
      <c r="K453" s="106"/>
      <c r="L453" s="106"/>
      <c r="M453" s="106"/>
      <c r="N453" s="106"/>
    </row>
    <row r="454" spans="1:14" s="166" customFormat="1" ht="12.75">
      <c r="A454" s="160">
        <v>32319</v>
      </c>
      <c r="B454" s="163"/>
      <c r="C454" s="161" t="s">
        <v>259</v>
      </c>
      <c r="D454" s="162">
        <v>12000</v>
      </c>
      <c r="E454" s="165"/>
      <c r="F454" s="165"/>
      <c r="G454" s="165"/>
      <c r="H454" s="162">
        <v>12000</v>
      </c>
      <c r="I454" s="165"/>
      <c r="J454" s="165"/>
      <c r="K454" s="165"/>
      <c r="L454" s="165"/>
      <c r="M454" s="165"/>
      <c r="N454" s="165"/>
    </row>
    <row r="455" spans="1:14" s="146" customFormat="1" ht="12.75">
      <c r="A455" s="160">
        <v>3232</v>
      </c>
      <c r="B455" s="179"/>
      <c r="C455" s="198" t="s">
        <v>260</v>
      </c>
      <c r="D455" s="202">
        <f>SUM(D456:D457)</f>
        <v>15000</v>
      </c>
      <c r="E455" s="181"/>
      <c r="F455" s="181"/>
      <c r="G455" s="181"/>
      <c r="H455" s="202">
        <f>SUM(H456:H457)</f>
        <v>15000</v>
      </c>
      <c r="I455" s="181"/>
      <c r="J455" s="181"/>
      <c r="K455" s="181"/>
      <c r="L455" s="181"/>
      <c r="M455" s="181"/>
      <c r="N455" s="181"/>
    </row>
    <row r="456" spans="1:14" ht="12.75">
      <c r="A456" s="114">
        <v>32321</v>
      </c>
      <c r="C456" s="115" t="s">
        <v>261</v>
      </c>
      <c r="D456" s="106">
        <v>10000</v>
      </c>
      <c r="E456" s="106"/>
      <c r="F456" s="106"/>
      <c r="G456" s="106"/>
      <c r="H456" s="106">
        <v>10000</v>
      </c>
      <c r="I456" s="106"/>
      <c r="J456" s="106"/>
      <c r="K456" s="106"/>
      <c r="L456" s="106"/>
      <c r="M456" s="106"/>
      <c r="N456" s="106"/>
    </row>
    <row r="457" spans="1:14" ht="12.75">
      <c r="A457" s="114">
        <v>32322</v>
      </c>
      <c r="C457" s="115" t="s">
        <v>262</v>
      </c>
      <c r="D457" s="106">
        <v>5000</v>
      </c>
      <c r="E457" s="106"/>
      <c r="F457" s="106"/>
      <c r="G457" s="106"/>
      <c r="H457" s="106">
        <v>5000</v>
      </c>
      <c r="I457" s="106"/>
      <c r="J457" s="106"/>
      <c r="K457" s="106"/>
      <c r="L457" s="106"/>
      <c r="M457" s="106"/>
      <c r="N457" s="106"/>
    </row>
    <row r="458" spans="1:14" ht="12.75">
      <c r="A458" s="114">
        <v>3234</v>
      </c>
      <c r="C458" s="197" t="s">
        <v>60</v>
      </c>
      <c r="D458" s="199">
        <f>SUM(D459:D462)</f>
        <v>116000</v>
      </c>
      <c r="E458" s="106"/>
      <c r="F458" s="106"/>
      <c r="G458" s="106"/>
      <c r="H458" s="199">
        <f>SUM(H459:H462)</f>
        <v>116000</v>
      </c>
      <c r="I458" s="106"/>
      <c r="J458" s="106"/>
      <c r="K458" s="106"/>
      <c r="L458" s="106"/>
      <c r="M458" s="106"/>
      <c r="N458" s="106"/>
    </row>
    <row r="459" spans="1:14" ht="12.75">
      <c r="A459" s="114">
        <v>32341</v>
      </c>
      <c r="C459" s="115" t="s">
        <v>263</v>
      </c>
      <c r="D459" s="106">
        <v>90000</v>
      </c>
      <c r="E459" s="106"/>
      <c r="F459" s="106"/>
      <c r="G459" s="106"/>
      <c r="H459" s="106">
        <v>90000</v>
      </c>
      <c r="I459" s="106"/>
      <c r="J459" s="106"/>
      <c r="K459" s="106"/>
      <c r="L459" s="106"/>
      <c r="M459" s="106"/>
      <c r="N459" s="106"/>
    </row>
    <row r="460" spans="1:14" s="146" customFormat="1" ht="12.75">
      <c r="A460" s="160">
        <v>32342</v>
      </c>
      <c r="B460" s="179"/>
      <c r="C460" s="161" t="s">
        <v>264</v>
      </c>
      <c r="D460" s="162">
        <v>20000</v>
      </c>
      <c r="E460" s="181"/>
      <c r="F460" s="181"/>
      <c r="G460" s="181"/>
      <c r="H460" s="162">
        <v>20000</v>
      </c>
      <c r="I460" s="181"/>
      <c r="J460" s="181"/>
      <c r="K460" s="181"/>
      <c r="L460" s="181"/>
      <c r="M460" s="181"/>
      <c r="N460" s="181"/>
    </row>
    <row r="461" spans="1:14" ht="12.75">
      <c r="A461" s="114">
        <v>32343</v>
      </c>
      <c r="C461" s="115" t="s">
        <v>265</v>
      </c>
      <c r="D461" s="106">
        <v>3000</v>
      </c>
      <c r="E461" s="106"/>
      <c r="F461" s="106"/>
      <c r="G461" s="106"/>
      <c r="H461" s="106">
        <v>3000</v>
      </c>
      <c r="I461" s="106"/>
      <c r="J461" s="106"/>
      <c r="K461" s="106"/>
      <c r="L461" s="106"/>
      <c r="M461" s="106"/>
      <c r="N461" s="106"/>
    </row>
    <row r="462" spans="1:14" ht="12.75">
      <c r="A462" s="114">
        <v>32345</v>
      </c>
      <c r="C462" s="115" t="s">
        <v>266</v>
      </c>
      <c r="D462" s="106">
        <v>3000</v>
      </c>
      <c r="E462" s="106"/>
      <c r="F462" s="106"/>
      <c r="G462" s="106"/>
      <c r="H462" s="106">
        <v>3000</v>
      </c>
      <c r="I462" s="106"/>
      <c r="J462" s="106"/>
      <c r="K462" s="106"/>
      <c r="L462" s="106"/>
      <c r="M462" s="106"/>
      <c r="N462" s="106"/>
    </row>
    <row r="463" spans="1:14" ht="12.75">
      <c r="A463" s="114">
        <v>3235</v>
      </c>
      <c r="C463" s="197" t="s">
        <v>61</v>
      </c>
      <c r="D463" s="199">
        <f>SUM(D464)</f>
        <v>0</v>
      </c>
      <c r="E463" s="106"/>
      <c r="F463" s="106"/>
      <c r="G463" s="106"/>
      <c r="H463" s="199">
        <f>SUM(H464)</f>
        <v>0</v>
      </c>
      <c r="I463" s="106"/>
      <c r="J463" s="106"/>
      <c r="K463" s="106"/>
      <c r="L463" s="106"/>
      <c r="M463" s="106"/>
      <c r="N463" s="106"/>
    </row>
    <row r="464" spans="1:14" ht="12.75">
      <c r="A464" s="114">
        <v>32351</v>
      </c>
      <c r="C464" s="115" t="s">
        <v>61</v>
      </c>
      <c r="D464" s="106">
        <v>0</v>
      </c>
      <c r="E464" s="106"/>
      <c r="F464" s="106"/>
      <c r="G464" s="106"/>
      <c r="H464" s="106">
        <v>0</v>
      </c>
      <c r="I464" s="106"/>
      <c r="J464" s="106"/>
      <c r="K464" s="106"/>
      <c r="L464" s="106"/>
      <c r="M464" s="106"/>
      <c r="N464" s="106"/>
    </row>
    <row r="465" spans="1:14" ht="12.75">
      <c r="A465" s="114">
        <v>3236</v>
      </c>
      <c r="C465" s="197" t="s">
        <v>267</v>
      </c>
      <c r="D465" s="199">
        <f>SUM(D466)</f>
        <v>7000</v>
      </c>
      <c r="E465" s="106"/>
      <c r="F465" s="106"/>
      <c r="G465" s="106"/>
      <c r="H465" s="199">
        <f>SUM(H466)</f>
        <v>7000</v>
      </c>
      <c r="I465" s="106"/>
      <c r="J465" s="106"/>
      <c r="K465" s="106"/>
      <c r="L465" s="106"/>
      <c r="M465" s="106"/>
      <c r="N465" s="106"/>
    </row>
    <row r="466" spans="1:14" ht="12.75">
      <c r="A466" s="114">
        <v>32369</v>
      </c>
      <c r="C466" s="115" t="s">
        <v>268</v>
      </c>
      <c r="D466" s="106">
        <v>7000</v>
      </c>
      <c r="E466" s="106"/>
      <c r="F466" s="106"/>
      <c r="G466" s="106"/>
      <c r="H466" s="106">
        <v>7000</v>
      </c>
      <c r="I466" s="106"/>
      <c r="J466" s="106"/>
      <c r="K466" s="106"/>
      <c r="L466" s="106"/>
      <c r="M466" s="106"/>
      <c r="N466" s="106"/>
    </row>
    <row r="467" spans="1:14" s="146" customFormat="1" ht="12.75">
      <c r="A467" s="160">
        <v>3239</v>
      </c>
      <c r="B467" s="179"/>
      <c r="C467" s="198" t="s">
        <v>269</v>
      </c>
      <c r="D467" s="202">
        <f>SUM(D468)</f>
        <v>5000</v>
      </c>
      <c r="E467" s="181"/>
      <c r="F467" s="181"/>
      <c r="G467" s="181"/>
      <c r="H467" s="202">
        <f>SUM(H468)</f>
        <v>5000</v>
      </c>
      <c r="I467" s="181"/>
      <c r="J467" s="181"/>
      <c r="K467" s="181"/>
      <c r="L467" s="181"/>
      <c r="M467" s="181"/>
      <c r="N467" s="181"/>
    </row>
    <row r="468" spans="1:14" ht="12.75">
      <c r="A468" s="114">
        <v>32399</v>
      </c>
      <c r="C468" s="115" t="s">
        <v>270</v>
      </c>
      <c r="D468" s="106">
        <v>5000</v>
      </c>
      <c r="E468" s="106"/>
      <c r="F468" s="106"/>
      <c r="G468" s="106"/>
      <c r="H468" s="106">
        <v>5000</v>
      </c>
      <c r="I468" s="106"/>
      <c r="J468" s="106"/>
      <c r="K468" s="106"/>
      <c r="L468" s="106"/>
      <c r="M468" s="106"/>
      <c r="N468" s="106"/>
    </row>
    <row r="469" spans="1:14" ht="12.75">
      <c r="A469" s="179">
        <v>329</v>
      </c>
      <c r="C469" s="180" t="s">
        <v>271</v>
      </c>
      <c r="D469" s="201">
        <f>SUM(D470+D472)</f>
        <v>16500</v>
      </c>
      <c r="E469" s="106"/>
      <c r="F469" s="106"/>
      <c r="G469" s="106"/>
      <c r="H469" s="201">
        <f>SUM(H470+H472)</f>
        <v>16500</v>
      </c>
      <c r="I469" s="106"/>
      <c r="J469" s="106"/>
      <c r="K469" s="106"/>
      <c r="L469" s="106"/>
      <c r="M469" s="106"/>
      <c r="N469" s="106"/>
    </row>
    <row r="470" spans="1:14" ht="12.75">
      <c r="A470" s="114">
        <v>3294</v>
      </c>
      <c r="C470" s="197" t="s">
        <v>68</v>
      </c>
      <c r="D470" s="199">
        <f>SUM(D471)</f>
        <v>1500</v>
      </c>
      <c r="E470" s="106"/>
      <c r="F470" s="106"/>
      <c r="G470" s="106"/>
      <c r="H470" s="199">
        <f>SUM(H471)</f>
        <v>1500</v>
      </c>
      <c r="I470" s="106"/>
      <c r="J470" s="106"/>
      <c r="K470" s="106"/>
      <c r="L470" s="106"/>
      <c r="M470" s="106"/>
      <c r="N470" s="106"/>
    </row>
    <row r="471" spans="1:14" s="129" customFormat="1" ht="12.75">
      <c r="A471" s="160">
        <v>32941</v>
      </c>
      <c r="B471" s="160"/>
      <c r="C471" s="161" t="s">
        <v>68</v>
      </c>
      <c r="D471" s="106">
        <v>1500</v>
      </c>
      <c r="E471" s="162"/>
      <c r="F471" s="162"/>
      <c r="G471" s="162"/>
      <c r="H471" s="106">
        <v>1500</v>
      </c>
      <c r="I471" s="162"/>
      <c r="J471" s="162"/>
      <c r="K471" s="162"/>
      <c r="L471" s="162"/>
      <c r="M471" s="162"/>
      <c r="N471" s="162"/>
    </row>
    <row r="472" spans="1:14" ht="12.75">
      <c r="A472" s="114">
        <v>3299</v>
      </c>
      <c r="C472" s="197" t="s">
        <v>172</v>
      </c>
      <c r="D472" s="199">
        <f>SUM(D473)</f>
        <v>15000</v>
      </c>
      <c r="E472" s="106"/>
      <c r="F472" s="106"/>
      <c r="G472" s="106"/>
      <c r="H472" s="199">
        <f>SUM(H473)</f>
        <v>15000</v>
      </c>
      <c r="I472" s="106"/>
      <c r="J472" s="106"/>
      <c r="K472" s="106"/>
      <c r="L472" s="106"/>
      <c r="M472" s="106"/>
      <c r="N472" s="106"/>
    </row>
    <row r="473" spans="1:14" ht="12.75">
      <c r="A473" s="114">
        <v>32991</v>
      </c>
      <c r="C473" s="115" t="s">
        <v>172</v>
      </c>
      <c r="D473" s="106">
        <v>15000</v>
      </c>
      <c r="E473" s="106"/>
      <c r="F473" s="106"/>
      <c r="G473" s="106"/>
      <c r="H473" s="106">
        <v>15000</v>
      </c>
      <c r="I473" s="106"/>
      <c r="J473" s="106"/>
      <c r="K473" s="106"/>
      <c r="L473" s="106"/>
      <c r="M473" s="106"/>
      <c r="N473" s="106"/>
    </row>
    <row r="474" spans="1:14" ht="12.75">
      <c r="A474" s="163">
        <v>42</v>
      </c>
      <c r="C474" s="164" t="s">
        <v>272</v>
      </c>
      <c r="D474" s="165">
        <f>SUM(D475)</f>
        <v>38000</v>
      </c>
      <c r="E474" s="106"/>
      <c r="F474" s="106"/>
      <c r="G474" s="106"/>
      <c r="H474" s="165">
        <f>SUM(H475)</f>
        <v>38000</v>
      </c>
      <c r="I474" s="106"/>
      <c r="J474" s="106"/>
      <c r="K474" s="106"/>
      <c r="L474" s="106"/>
      <c r="M474" s="206">
        <v>38000</v>
      </c>
      <c r="N474" s="206">
        <v>38000</v>
      </c>
    </row>
    <row r="475" spans="1:14" ht="12.75">
      <c r="A475" s="179">
        <v>422</v>
      </c>
      <c r="C475" s="180" t="s">
        <v>272</v>
      </c>
      <c r="D475" s="181">
        <f>SUM(D476,D480)</f>
        <v>38000</v>
      </c>
      <c r="E475" s="106"/>
      <c r="F475" s="106"/>
      <c r="G475" s="106"/>
      <c r="H475" s="181">
        <f>SUM(H476,H480)</f>
        <v>38000</v>
      </c>
      <c r="I475" s="106"/>
      <c r="J475" s="106"/>
      <c r="K475" s="106"/>
      <c r="L475" s="106"/>
      <c r="M475" s="106"/>
      <c r="N475" s="106"/>
    </row>
    <row r="476" spans="1:14" ht="12.75">
      <c r="A476" s="114">
        <v>4221</v>
      </c>
      <c r="C476" s="197" t="s">
        <v>273</v>
      </c>
      <c r="D476" s="199">
        <f>SUM(D477:D479)</f>
        <v>33000</v>
      </c>
      <c r="E476" s="106"/>
      <c r="F476" s="106"/>
      <c r="G476" s="106"/>
      <c r="H476" s="199">
        <f>SUM(H477:H479)</f>
        <v>33000</v>
      </c>
      <c r="I476" s="106"/>
      <c r="J476" s="106"/>
      <c r="K476" s="106"/>
      <c r="L476" s="106"/>
      <c r="M476" s="106"/>
      <c r="N476" s="106"/>
    </row>
    <row r="477" spans="1:14" ht="12.75">
      <c r="A477" s="114">
        <v>42211</v>
      </c>
      <c r="C477" s="115" t="s">
        <v>277</v>
      </c>
      <c r="D477" s="106">
        <v>8000</v>
      </c>
      <c r="E477" s="106"/>
      <c r="F477" s="106"/>
      <c r="G477" s="106"/>
      <c r="H477" s="106">
        <v>8000</v>
      </c>
      <c r="I477" s="106"/>
      <c r="J477" s="106"/>
      <c r="K477" s="106"/>
      <c r="L477" s="106"/>
      <c r="M477" s="106"/>
      <c r="N477" s="106"/>
    </row>
    <row r="478" spans="1:14" ht="12.75">
      <c r="A478" s="114">
        <v>42212</v>
      </c>
      <c r="C478" s="115" t="s">
        <v>274</v>
      </c>
      <c r="D478" s="106">
        <v>0</v>
      </c>
      <c r="E478" s="106"/>
      <c r="F478" s="106"/>
      <c r="G478" s="106"/>
      <c r="H478" s="106">
        <v>0</v>
      </c>
      <c r="I478" s="106"/>
      <c r="J478" s="106"/>
      <c r="K478" s="106"/>
      <c r="L478" s="106"/>
      <c r="M478" s="106"/>
      <c r="N478" s="106"/>
    </row>
    <row r="479" spans="1:14" ht="12.75">
      <c r="A479" s="114">
        <v>42219</v>
      </c>
      <c r="C479" s="115" t="s">
        <v>180</v>
      </c>
      <c r="D479" s="106">
        <v>25000</v>
      </c>
      <c r="E479" s="106"/>
      <c r="F479" s="106"/>
      <c r="G479" s="106"/>
      <c r="H479" s="106">
        <v>25000</v>
      </c>
      <c r="I479" s="106"/>
      <c r="J479" s="106"/>
      <c r="K479" s="106"/>
      <c r="L479" s="106"/>
      <c r="M479" s="106"/>
      <c r="N479" s="106"/>
    </row>
    <row r="480" spans="1:14" ht="12.75">
      <c r="A480" s="114">
        <v>4227</v>
      </c>
      <c r="C480" s="197" t="s">
        <v>275</v>
      </c>
      <c r="D480" s="199">
        <f>SUM(D481)</f>
        <v>5000</v>
      </c>
      <c r="E480" s="106"/>
      <c r="F480" s="106"/>
      <c r="G480" s="106"/>
      <c r="H480" s="199">
        <f>SUM(H481)</f>
        <v>5000</v>
      </c>
      <c r="I480" s="106"/>
      <c r="J480" s="106"/>
      <c r="K480" s="106"/>
      <c r="L480" s="106"/>
      <c r="M480" s="106"/>
      <c r="N480" s="106"/>
    </row>
    <row r="481" spans="1:14" ht="12.75">
      <c r="A481" s="114">
        <v>42272</v>
      </c>
      <c r="C481" s="115" t="s">
        <v>276</v>
      </c>
      <c r="D481" s="106">
        <v>5000</v>
      </c>
      <c r="E481" s="106"/>
      <c r="F481" s="106"/>
      <c r="G481" s="106"/>
      <c r="H481" s="106">
        <v>5000</v>
      </c>
      <c r="I481" s="106"/>
      <c r="J481" s="106"/>
      <c r="K481" s="106"/>
      <c r="L481" s="106"/>
      <c r="M481" s="106"/>
      <c r="N481" s="106"/>
    </row>
    <row r="482" spans="4:14" ht="12.75"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</row>
    <row r="483" spans="4:14" ht="12.75"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</row>
    <row r="484" spans="4:14" ht="12.75"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</row>
    <row r="485" spans="4:14" ht="12.75"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</row>
    <row r="486" spans="1:14" ht="24">
      <c r="A486" s="175"/>
      <c r="B486" s="175"/>
      <c r="C486" s="204" t="s">
        <v>279</v>
      </c>
      <c r="D486" s="177">
        <f>SUM(D488,D537)</f>
        <v>2220000</v>
      </c>
      <c r="E486" s="177"/>
      <c r="F486" s="177"/>
      <c r="G486" s="177"/>
      <c r="H486" s="177"/>
      <c r="I486" s="177">
        <f>SUM(I488,I537)</f>
        <v>2220000</v>
      </c>
      <c r="J486" s="177"/>
      <c r="K486" s="177"/>
      <c r="L486" s="177"/>
      <c r="M486" s="177">
        <v>2220000</v>
      </c>
      <c r="N486" s="177">
        <v>2220000</v>
      </c>
    </row>
    <row r="487" spans="4:14" ht="12.75"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</row>
    <row r="488" spans="1:14" ht="12.75">
      <c r="A488" s="114">
        <v>3</v>
      </c>
      <c r="C488" s="115" t="s">
        <v>48</v>
      </c>
      <c r="D488" s="106">
        <f>SUM(D489,D533)</f>
        <v>2180000</v>
      </c>
      <c r="E488" s="106"/>
      <c r="F488" s="106"/>
      <c r="G488" s="106"/>
      <c r="H488" s="106"/>
      <c r="I488" s="106">
        <f>SUM(I489,I533)</f>
        <v>2180000</v>
      </c>
      <c r="J488" s="106"/>
      <c r="K488" s="106"/>
      <c r="L488" s="106"/>
      <c r="M488" s="106">
        <v>2180000</v>
      </c>
      <c r="N488" s="106">
        <v>2180000</v>
      </c>
    </row>
    <row r="489" spans="1:14" ht="12.75">
      <c r="A489" s="163">
        <v>32</v>
      </c>
      <c r="B489" s="163"/>
      <c r="C489" s="164" t="s">
        <v>28</v>
      </c>
      <c r="D489" s="165">
        <f>SUM(D490,D505,D528)</f>
        <v>2163000</v>
      </c>
      <c r="E489" s="106"/>
      <c r="F489" s="106"/>
      <c r="G489" s="106"/>
      <c r="H489" s="106"/>
      <c r="I489" s="165">
        <f>SUM(I490,I505,I528)</f>
        <v>2163000</v>
      </c>
      <c r="J489" s="106"/>
      <c r="K489" s="106"/>
      <c r="L489" s="106"/>
      <c r="M489" s="206">
        <v>2163000</v>
      </c>
      <c r="N489" s="206">
        <v>2163000</v>
      </c>
    </row>
    <row r="490" spans="1:14" ht="12.75">
      <c r="A490" s="179">
        <v>322</v>
      </c>
      <c r="B490" s="179"/>
      <c r="C490" s="180" t="s">
        <v>280</v>
      </c>
      <c r="D490" s="181">
        <f>SUM(D491,D494,D496,D498,D501,D503)</f>
        <v>1987800</v>
      </c>
      <c r="E490" s="106"/>
      <c r="F490" s="106"/>
      <c r="G490" s="106"/>
      <c r="H490" s="106"/>
      <c r="I490" s="181">
        <f>SUM(I491,I494,I496,I498,I501,I503)</f>
        <v>1987800</v>
      </c>
      <c r="J490" s="106"/>
      <c r="K490" s="106"/>
      <c r="L490" s="106"/>
      <c r="M490" s="106"/>
      <c r="N490" s="106"/>
    </row>
    <row r="491" spans="1:14" ht="12.75">
      <c r="A491" s="114">
        <v>3221</v>
      </c>
      <c r="C491" s="197" t="s">
        <v>281</v>
      </c>
      <c r="D491" s="199">
        <f>SUM(D492:D493)</f>
        <v>46000</v>
      </c>
      <c r="E491" s="106"/>
      <c r="F491" s="106"/>
      <c r="G491" s="106"/>
      <c r="H491" s="106"/>
      <c r="I491" s="199">
        <f>SUM(I492:I493)</f>
        <v>46000</v>
      </c>
      <c r="J491" s="106"/>
      <c r="K491" s="106"/>
      <c r="L491" s="106"/>
      <c r="M491" s="106"/>
      <c r="N491" s="106"/>
    </row>
    <row r="492" spans="1:14" ht="12.75">
      <c r="A492" s="114">
        <v>32211</v>
      </c>
      <c r="C492" s="115" t="s">
        <v>118</v>
      </c>
      <c r="D492" s="106">
        <v>25000</v>
      </c>
      <c r="E492" s="106"/>
      <c r="F492" s="106"/>
      <c r="G492" s="106"/>
      <c r="H492" s="106"/>
      <c r="I492" s="106">
        <v>25000</v>
      </c>
      <c r="J492" s="106"/>
      <c r="K492" s="106"/>
      <c r="L492" s="106"/>
      <c r="M492" s="106"/>
      <c r="N492" s="106"/>
    </row>
    <row r="493" spans="1:14" ht="12.75">
      <c r="A493" s="114">
        <v>32214</v>
      </c>
      <c r="C493" s="115" t="s">
        <v>229</v>
      </c>
      <c r="D493" s="106">
        <v>21000</v>
      </c>
      <c r="E493" s="106"/>
      <c r="F493" s="106"/>
      <c r="G493" s="106"/>
      <c r="H493" s="106"/>
      <c r="I493" s="106">
        <v>21000</v>
      </c>
      <c r="J493" s="106"/>
      <c r="K493" s="106"/>
      <c r="L493" s="106"/>
      <c r="M493" s="106"/>
      <c r="N493" s="106"/>
    </row>
    <row r="494" spans="1:14" ht="12.75">
      <c r="A494" s="114">
        <v>3222</v>
      </c>
      <c r="C494" s="197" t="s">
        <v>282</v>
      </c>
      <c r="D494" s="199">
        <f>SUM(D495)</f>
        <v>1923800</v>
      </c>
      <c r="E494" s="106"/>
      <c r="F494" s="106"/>
      <c r="G494" s="106"/>
      <c r="H494" s="106"/>
      <c r="I494" s="199">
        <f>SUM(I495)</f>
        <v>1923800</v>
      </c>
      <c r="J494" s="106"/>
      <c r="K494" s="106"/>
      <c r="L494" s="106"/>
      <c r="M494" s="106"/>
      <c r="N494" s="106"/>
    </row>
    <row r="495" spans="1:14" ht="12.75">
      <c r="A495" s="114">
        <v>32225</v>
      </c>
      <c r="C495" s="115" t="s">
        <v>282</v>
      </c>
      <c r="D495" s="106">
        <v>1923800</v>
      </c>
      <c r="E495" s="106"/>
      <c r="F495" s="106"/>
      <c r="G495" s="106"/>
      <c r="H495" s="106"/>
      <c r="I495" s="106">
        <v>1923800</v>
      </c>
      <c r="J495" s="106"/>
      <c r="K495" s="106"/>
      <c r="L495" s="106"/>
      <c r="M495" s="106"/>
      <c r="N495" s="106"/>
    </row>
    <row r="496" spans="1:14" ht="12.75">
      <c r="A496" s="114">
        <v>3223</v>
      </c>
      <c r="C496" s="197" t="s">
        <v>55</v>
      </c>
      <c r="D496" s="199">
        <f>SUM(D497)</f>
        <v>5000</v>
      </c>
      <c r="E496" s="106"/>
      <c r="F496" s="106"/>
      <c r="G496" s="106"/>
      <c r="H496" s="106"/>
      <c r="I496" s="199">
        <f>SUM(I497)</f>
        <v>5000</v>
      </c>
      <c r="J496" s="106"/>
      <c r="K496" s="106"/>
      <c r="L496" s="106"/>
      <c r="M496" s="106"/>
      <c r="N496" s="106"/>
    </row>
    <row r="497" spans="1:14" ht="12.75">
      <c r="A497" s="114">
        <v>32234</v>
      </c>
      <c r="C497" s="115" t="s">
        <v>283</v>
      </c>
      <c r="D497" s="106">
        <v>5000</v>
      </c>
      <c r="E497" s="106"/>
      <c r="F497" s="106"/>
      <c r="G497" s="106"/>
      <c r="H497" s="106"/>
      <c r="I497" s="106">
        <v>5000</v>
      </c>
      <c r="J497" s="106"/>
      <c r="K497" s="106"/>
      <c r="L497" s="106"/>
      <c r="M497" s="106"/>
      <c r="N497" s="106"/>
    </row>
    <row r="498" spans="1:14" ht="12.75">
      <c r="A498" s="114">
        <v>3224</v>
      </c>
      <c r="C498" s="197" t="s">
        <v>284</v>
      </c>
      <c r="D498" s="199">
        <f>SUM(D499:D500)</f>
        <v>12000</v>
      </c>
      <c r="E498" s="106"/>
      <c r="F498" s="106"/>
      <c r="G498" s="106"/>
      <c r="H498" s="106"/>
      <c r="I498" s="199">
        <f>SUM(I499:I500)</f>
        <v>12000</v>
      </c>
      <c r="J498" s="106"/>
      <c r="K498" s="106"/>
      <c r="L498" s="106"/>
      <c r="M498" s="106"/>
      <c r="N498" s="106"/>
    </row>
    <row r="499" spans="1:14" ht="12.75">
      <c r="A499" s="114">
        <v>32241</v>
      </c>
      <c r="C499" s="115" t="s">
        <v>285</v>
      </c>
      <c r="D499" s="106">
        <v>7000</v>
      </c>
      <c r="E499" s="106"/>
      <c r="F499" s="106"/>
      <c r="G499" s="106"/>
      <c r="H499" s="106"/>
      <c r="I499" s="106">
        <v>7000</v>
      </c>
      <c r="J499" s="106"/>
      <c r="K499" s="106"/>
      <c r="L499" s="106"/>
      <c r="M499" s="106"/>
      <c r="N499" s="106"/>
    </row>
    <row r="500" spans="1:14" ht="12.75">
      <c r="A500" s="114">
        <v>32242</v>
      </c>
      <c r="C500" s="115" t="s">
        <v>286</v>
      </c>
      <c r="D500" s="106">
        <v>5000</v>
      </c>
      <c r="E500" s="106"/>
      <c r="F500" s="106"/>
      <c r="G500" s="106"/>
      <c r="H500" s="106"/>
      <c r="I500" s="106">
        <v>5000</v>
      </c>
      <c r="J500" s="106"/>
      <c r="K500" s="106"/>
      <c r="L500" s="106"/>
      <c r="M500" s="106"/>
      <c r="N500" s="106"/>
    </row>
    <row r="501" spans="1:14" ht="12.75">
      <c r="A501" s="114">
        <v>3225</v>
      </c>
      <c r="C501" s="197" t="s">
        <v>169</v>
      </c>
      <c r="D501" s="199">
        <f>SUM(D502)</f>
        <v>1000</v>
      </c>
      <c r="E501" s="106"/>
      <c r="F501" s="106"/>
      <c r="G501" s="106"/>
      <c r="H501" s="106"/>
      <c r="I501" s="199">
        <f>SUM(I502)</f>
        <v>1000</v>
      </c>
      <c r="J501" s="106"/>
      <c r="K501" s="106"/>
      <c r="L501" s="106"/>
      <c r="M501" s="106"/>
      <c r="N501" s="106"/>
    </row>
    <row r="502" spans="1:14" ht="12.75">
      <c r="A502" s="114">
        <v>32251</v>
      </c>
      <c r="C502" s="115" t="s">
        <v>169</v>
      </c>
      <c r="D502" s="106">
        <v>1000</v>
      </c>
      <c r="E502" s="106"/>
      <c r="F502" s="106"/>
      <c r="G502" s="106"/>
      <c r="H502" s="106"/>
      <c r="I502" s="106">
        <v>1000</v>
      </c>
      <c r="J502" s="106"/>
      <c r="K502" s="106"/>
      <c r="L502" s="106"/>
      <c r="M502" s="106"/>
      <c r="N502" s="106"/>
    </row>
    <row r="503" spans="1:14" ht="12.75">
      <c r="A503" s="114">
        <v>3227</v>
      </c>
      <c r="C503" s="197" t="s">
        <v>287</v>
      </c>
      <c r="D503" s="199">
        <f>SUM(D504)</f>
        <v>0</v>
      </c>
      <c r="E503" s="106"/>
      <c r="F503" s="106"/>
      <c r="G503" s="106"/>
      <c r="H503" s="106"/>
      <c r="I503" s="199">
        <f>SUM(I504)</f>
        <v>0</v>
      </c>
      <c r="J503" s="106"/>
      <c r="K503" s="106"/>
      <c r="L503" s="106"/>
      <c r="M503" s="106"/>
      <c r="N503" s="106"/>
    </row>
    <row r="504" spans="1:14" ht="12.75">
      <c r="A504" s="114">
        <v>32271</v>
      </c>
      <c r="C504" s="115" t="s">
        <v>287</v>
      </c>
      <c r="D504" s="106">
        <v>0</v>
      </c>
      <c r="E504" s="106"/>
      <c r="F504" s="106"/>
      <c r="G504" s="106"/>
      <c r="H504" s="106"/>
      <c r="I504" s="106">
        <v>0</v>
      </c>
      <c r="J504" s="106"/>
      <c r="K504" s="106"/>
      <c r="L504" s="106"/>
      <c r="M504" s="106"/>
      <c r="N504" s="106"/>
    </row>
    <row r="505" spans="1:14" ht="12.75">
      <c r="A505" s="179">
        <v>323</v>
      </c>
      <c r="B505" s="179"/>
      <c r="C505" s="180" t="s">
        <v>31</v>
      </c>
      <c r="D505" s="181">
        <f>SUM(D506,D509,D513,D519,D521,D524)</f>
        <v>143200</v>
      </c>
      <c r="E505" s="106"/>
      <c r="F505" s="106"/>
      <c r="G505" s="106"/>
      <c r="H505" s="106"/>
      <c r="I505" s="181">
        <f>SUM(I506,I509,I513,I519,I521,I524)</f>
        <v>143200</v>
      </c>
      <c r="J505" s="106"/>
      <c r="K505" s="106"/>
      <c r="L505" s="106"/>
      <c r="M505" s="106"/>
      <c r="N505" s="106"/>
    </row>
    <row r="506" spans="1:14" ht="12.75">
      <c r="A506" s="114">
        <v>3231</v>
      </c>
      <c r="C506" s="197" t="s">
        <v>256</v>
      </c>
      <c r="D506" s="199">
        <f>SUM(D507:D508)</f>
        <v>9000</v>
      </c>
      <c r="E506" s="106"/>
      <c r="F506" s="106"/>
      <c r="G506" s="106"/>
      <c r="H506" s="106"/>
      <c r="I506" s="199">
        <f>SUM(I507:I508)</f>
        <v>9000</v>
      </c>
      <c r="J506" s="106"/>
      <c r="K506" s="106"/>
      <c r="L506" s="106"/>
      <c r="M506" s="106"/>
      <c r="N506" s="106"/>
    </row>
    <row r="507" spans="1:14" ht="12.75">
      <c r="A507" s="114">
        <v>32311</v>
      </c>
      <c r="C507" s="115" t="s">
        <v>256</v>
      </c>
      <c r="D507" s="106">
        <v>9000</v>
      </c>
      <c r="E507" s="106"/>
      <c r="F507" s="106"/>
      <c r="G507" s="106"/>
      <c r="H507" s="106"/>
      <c r="I507" s="106">
        <v>9000</v>
      </c>
      <c r="J507" s="106"/>
      <c r="K507" s="106"/>
      <c r="L507" s="106"/>
      <c r="M507" s="106"/>
      <c r="N507" s="106"/>
    </row>
    <row r="508" spans="1:14" ht="12.75">
      <c r="A508" s="114">
        <v>32311</v>
      </c>
      <c r="C508" s="115" t="s">
        <v>288</v>
      </c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</row>
    <row r="509" spans="1:14" ht="12.75">
      <c r="A509" s="114">
        <v>3232</v>
      </c>
      <c r="C509" s="197" t="s">
        <v>289</v>
      </c>
      <c r="D509" s="199">
        <f>SUM(D510:D512)</f>
        <v>10000</v>
      </c>
      <c r="E509" s="106"/>
      <c r="F509" s="106"/>
      <c r="G509" s="106"/>
      <c r="H509" s="106"/>
      <c r="I509" s="199">
        <f>SUM(I510:I512)</f>
        <v>10000</v>
      </c>
      <c r="J509" s="106"/>
      <c r="K509" s="106"/>
      <c r="L509" s="106"/>
      <c r="M509" s="106"/>
      <c r="N509" s="106"/>
    </row>
    <row r="510" spans="1:14" ht="12.75">
      <c r="A510" s="114">
        <v>32321</v>
      </c>
      <c r="C510" s="115" t="s">
        <v>291</v>
      </c>
      <c r="D510" s="106">
        <v>4000</v>
      </c>
      <c r="E510" s="106"/>
      <c r="F510" s="106"/>
      <c r="G510" s="106"/>
      <c r="H510" s="106"/>
      <c r="I510" s="106">
        <v>4000</v>
      </c>
      <c r="J510" s="106"/>
      <c r="K510" s="106"/>
      <c r="L510" s="106"/>
      <c r="M510" s="106"/>
      <c r="N510" s="106"/>
    </row>
    <row r="511" spans="1:14" ht="12.75">
      <c r="A511" s="114">
        <v>32322</v>
      </c>
      <c r="C511" s="115" t="s">
        <v>290</v>
      </c>
      <c r="D511" s="106">
        <v>4000</v>
      </c>
      <c r="E511" s="106"/>
      <c r="F511" s="106"/>
      <c r="G511" s="106"/>
      <c r="H511" s="106"/>
      <c r="I511" s="106">
        <v>4000</v>
      </c>
      <c r="J511" s="106"/>
      <c r="K511" s="106"/>
      <c r="L511" s="106"/>
      <c r="M511" s="106"/>
      <c r="N511" s="106"/>
    </row>
    <row r="512" spans="1:14" ht="12.75">
      <c r="A512" s="114">
        <v>32323</v>
      </c>
      <c r="C512" s="115" t="s">
        <v>292</v>
      </c>
      <c r="D512" s="106">
        <v>2000</v>
      </c>
      <c r="E512" s="106"/>
      <c r="F512" s="106"/>
      <c r="G512" s="106"/>
      <c r="H512" s="106"/>
      <c r="I512" s="106">
        <v>2000</v>
      </c>
      <c r="J512" s="106"/>
      <c r="K512" s="106"/>
      <c r="L512" s="106"/>
      <c r="M512" s="106"/>
      <c r="N512" s="106"/>
    </row>
    <row r="513" spans="1:14" ht="12.75">
      <c r="A513" s="114">
        <v>3234</v>
      </c>
      <c r="C513" s="197" t="s">
        <v>60</v>
      </c>
      <c r="D513" s="199">
        <f>SUM(D514:D518)</f>
        <v>103200</v>
      </c>
      <c r="E513" s="106"/>
      <c r="F513" s="106"/>
      <c r="G513" s="106"/>
      <c r="H513" s="106"/>
      <c r="I513" s="199">
        <f>SUM(I514:I518)</f>
        <v>103200</v>
      </c>
      <c r="J513" s="106"/>
      <c r="K513" s="106"/>
      <c r="L513" s="106"/>
      <c r="M513" s="106"/>
      <c r="N513" s="106"/>
    </row>
    <row r="514" spans="1:14" ht="12.75">
      <c r="A514" s="114">
        <v>32341</v>
      </c>
      <c r="C514" s="115" t="s">
        <v>263</v>
      </c>
      <c r="D514" s="106">
        <v>6000</v>
      </c>
      <c r="E514" s="106"/>
      <c r="F514" s="106"/>
      <c r="G514" s="106"/>
      <c r="H514" s="106"/>
      <c r="I514" s="106">
        <v>6000</v>
      </c>
      <c r="J514" s="106"/>
      <c r="K514" s="106"/>
      <c r="L514" s="106"/>
      <c r="M514" s="106"/>
      <c r="N514" s="106"/>
    </row>
    <row r="515" spans="1:14" ht="12.75">
      <c r="A515" s="114">
        <v>32342</v>
      </c>
      <c r="C515" s="115" t="s">
        <v>264</v>
      </c>
      <c r="D515" s="106">
        <v>11000</v>
      </c>
      <c r="E515" s="106"/>
      <c r="F515" s="106"/>
      <c r="G515" s="106"/>
      <c r="H515" s="106"/>
      <c r="I515" s="106">
        <v>11000</v>
      </c>
      <c r="J515" s="106"/>
      <c r="K515" s="106"/>
      <c r="L515" s="106"/>
      <c r="M515" s="106"/>
      <c r="N515" s="106"/>
    </row>
    <row r="516" spans="1:14" ht="12.75">
      <c r="A516" s="114">
        <v>32343</v>
      </c>
      <c r="C516" s="115" t="s">
        <v>293</v>
      </c>
      <c r="D516" s="106">
        <v>10000</v>
      </c>
      <c r="E516" s="106"/>
      <c r="F516" s="106"/>
      <c r="G516" s="106"/>
      <c r="H516" s="106"/>
      <c r="I516" s="106">
        <v>10000</v>
      </c>
      <c r="J516" s="106"/>
      <c r="K516" s="106"/>
      <c r="L516" s="106"/>
      <c r="M516" s="106"/>
      <c r="N516" s="106"/>
    </row>
    <row r="517" spans="1:14" ht="12.75">
      <c r="A517" s="114">
        <v>32347</v>
      </c>
      <c r="C517" s="115" t="s">
        <v>294</v>
      </c>
      <c r="D517" s="106">
        <v>30000</v>
      </c>
      <c r="E517" s="106"/>
      <c r="F517" s="106"/>
      <c r="G517" s="106"/>
      <c r="H517" s="106"/>
      <c r="I517" s="106">
        <v>30000</v>
      </c>
      <c r="J517" s="106"/>
      <c r="K517" s="106"/>
      <c r="L517" s="106"/>
      <c r="M517" s="106"/>
      <c r="N517" s="106"/>
    </row>
    <row r="518" spans="1:14" ht="12.75">
      <c r="A518" s="114">
        <v>32349</v>
      </c>
      <c r="C518" s="115" t="s">
        <v>295</v>
      </c>
      <c r="D518" s="106">
        <v>46200</v>
      </c>
      <c r="E518" s="106"/>
      <c r="F518" s="106"/>
      <c r="G518" s="106"/>
      <c r="H518" s="106"/>
      <c r="I518" s="106">
        <v>46200</v>
      </c>
      <c r="J518" s="106"/>
      <c r="K518" s="106"/>
      <c r="L518" s="106"/>
      <c r="M518" s="106"/>
      <c r="N518" s="106"/>
    </row>
    <row r="519" spans="1:14" ht="12.75">
      <c r="A519" s="114">
        <v>3236</v>
      </c>
      <c r="C519" s="197" t="s">
        <v>296</v>
      </c>
      <c r="D519" s="199">
        <f>SUM(D520)</f>
        <v>6000</v>
      </c>
      <c r="E519" s="106"/>
      <c r="F519" s="106"/>
      <c r="G519" s="106"/>
      <c r="H519" s="106"/>
      <c r="I519" s="199">
        <f>SUM(I520)</f>
        <v>6000</v>
      </c>
      <c r="J519" s="106"/>
      <c r="K519" s="106"/>
      <c r="L519" s="106"/>
      <c r="M519" s="106"/>
      <c r="N519" s="106"/>
    </row>
    <row r="520" spans="1:14" ht="12.75">
      <c r="A520" s="114">
        <v>32369</v>
      </c>
      <c r="C520" s="115" t="s">
        <v>297</v>
      </c>
      <c r="D520" s="106">
        <v>6000</v>
      </c>
      <c r="E520" s="106"/>
      <c r="F520" s="106"/>
      <c r="G520" s="106"/>
      <c r="H520" s="106"/>
      <c r="I520" s="106">
        <v>6000</v>
      </c>
      <c r="J520" s="106"/>
      <c r="K520" s="106"/>
      <c r="L520" s="106"/>
      <c r="M520" s="106"/>
      <c r="N520" s="106"/>
    </row>
    <row r="521" spans="1:14" ht="12.75">
      <c r="A521" s="114">
        <v>3237</v>
      </c>
      <c r="C521" s="197" t="s">
        <v>298</v>
      </c>
      <c r="D521" s="199">
        <f>SUM(D522:D523)</f>
        <v>8000</v>
      </c>
      <c r="E521" s="106"/>
      <c r="F521" s="106"/>
      <c r="G521" s="106"/>
      <c r="H521" s="106"/>
      <c r="I521" s="199">
        <f>SUM(I522:I523)</f>
        <v>8000</v>
      </c>
      <c r="J521" s="106"/>
      <c r="K521" s="106"/>
      <c r="L521" s="106"/>
      <c r="M521" s="106"/>
      <c r="N521" s="106"/>
    </row>
    <row r="522" spans="1:14" ht="12.75">
      <c r="A522" s="114">
        <v>32371</v>
      </c>
      <c r="C522" s="115" t="s">
        <v>299</v>
      </c>
      <c r="D522" s="106">
        <v>6000</v>
      </c>
      <c r="E522" s="106"/>
      <c r="F522" s="106"/>
      <c r="G522" s="106"/>
      <c r="H522" s="106"/>
      <c r="I522" s="106">
        <v>6000</v>
      </c>
      <c r="J522" s="106"/>
      <c r="K522" s="106"/>
      <c r="L522" s="106"/>
      <c r="M522" s="106"/>
      <c r="N522" s="106"/>
    </row>
    <row r="523" spans="1:14" ht="12.75">
      <c r="A523" s="114">
        <v>32379</v>
      </c>
      <c r="C523" s="115" t="s">
        <v>300</v>
      </c>
      <c r="D523" s="106">
        <v>2000</v>
      </c>
      <c r="E523" s="106"/>
      <c r="F523" s="106"/>
      <c r="G523" s="106"/>
      <c r="H523" s="106"/>
      <c r="I523" s="106">
        <v>2000</v>
      </c>
      <c r="J523" s="106"/>
      <c r="K523" s="106"/>
      <c r="L523" s="106"/>
      <c r="M523" s="106"/>
      <c r="N523" s="106"/>
    </row>
    <row r="524" spans="1:14" ht="12.75">
      <c r="A524" s="114">
        <v>3239</v>
      </c>
      <c r="C524" s="197" t="s">
        <v>64</v>
      </c>
      <c r="D524" s="199">
        <f>SUM(D525:D527)</f>
        <v>7000</v>
      </c>
      <c r="E524" s="106"/>
      <c r="F524" s="106"/>
      <c r="G524" s="106"/>
      <c r="H524" s="106"/>
      <c r="I524" s="199">
        <f>SUM(I525:I527)</f>
        <v>7000</v>
      </c>
      <c r="J524" s="106"/>
      <c r="K524" s="106"/>
      <c r="L524" s="106"/>
      <c r="M524" s="106"/>
      <c r="N524" s="106"/>
    </row>
    <row r="525" spans="1:14" ht="12.75">
      <c r="A525" s="114">
        <v>32391</v>
      </c>
      <c r="C525" s="115" t="s">
        <v>301</v>
      </c>
      <c r="D525" s="106">
        <v>2000</v>
      </c>
      <c r="E525" s="106"/>
      <c r="F525" s="106"/>
      <c r="G525" s="106"/>
      <c r="H525" s="106"/>
      <c r="I525" s="106">
        <v>2000</v>
      </c>
      <c r="J525" s="106"/>
      <c r="K525" s="106"/>
      <c r="L525" s="106"/>
      <c r="M525" s="106"/>
      <c r="N525" s="106"/>
    </row>
    <row r="526" spans="1:14" ht="12.75">
      <c r="A526" s="114">
        <v>32394</v>
      </c>
      <c r="C526" s="115" t="s">
        <v>302</v>
      </c>
      <c r="D526" s="106">
        <v>2000</v>
      </c>
      <c r="E526" s="106"/>
      <c r="F526" s="106"/>
      <c r="G526" s="106"/>
      <c r="H526" s="106"/>
      <c r="I526" s="106">
        <v>2000</v>
      </c>
      <c r="J526" s="106"/>
      <c r="K526" s="106"/>
      <c r="L526" s="106"/>
      <c r="M526" s="106"/>
      <c r="N526" s="106"/>
    </row>
    <row r="527" spans="1:14" ht="12.75">
      <c r="A527" s="114">
        <v>32399</v>
      </c>
      <c r="C527" s="115" t="s">
        <v>303</v>
      </c>
      <c r="D527" s="106">
        <v>3000</v>
      </c>
      <c r="E527" s="106"/>
      <c r="F527" s="106"/>
      <c r="G527" s="106"/>
      <c r="H527" s="106"/>
      <c r="I527" s="106">
        <v>3000</v>
      </c>
      <c r="J527" s="106"/>
      <c r="K527" s="106"/>
      <c r="L527" s="106"/>
      <c r="M527" s="106"/>
      <c r="N527" s="106"/>
    </row>
    <row r="528" spans="1:14" ht="12.75">
      <c r="A528" s="179">
        <v>329</v>
      </c>
      <c r="B528" s="179"/>
      <c r="C528" s="180" t="s">
        <v>304</v>
      </c>
      <c r="D528" s="181">
        <f>SUM(D529,D531)</f>
        <v>32000</v>
      </c>
      <c r="E528" s="106"/>
      <c r="F528" s="106"/>
      <c r="G528" s="106"/>
      <c r="H528" s="106"/>
      <c r="I528" s="181">
        <f>SUM(I529,I531)</f>
        <v>32000</v>
      </c>
      <c r="J528" s="106"/>
      <c r="K528" s="106"/>
      <c r="L528" s="106"/>
      <c r="M528" s="106"/>
      <c r="N528" s="106"/>
    </row>
    <row r="529" spans="1:14" ht="12.75">
      <c r="A529" s="114">
        <v>3292</v>
      </c>
      <c r="C529" s="197" t="s">
        <v>66</v>
      </c>
      <c r="D529" s="199">
        <f>SUM(D530)</f>
        <v>26000</v>
      </c>
      <c r="E529" s="106"/>
      <c r="F529" s="106"/>
      <c r="G529" s="106"/>
      <c r="H529" s="106"/>
      <c r="I529" s="199">
        <f>SUM(I530)</f>
        <v>26000</v>
      </c>
      <c r="J529" s="106"/>
      <c r="K529" s="106"/>
      <c r="L529" s="106"/>
      <c r="M529" s="106"/>
      <c r="N529" s="106"/>
    </row>
    <row r="530" spans="1:14" ht="12.75">
      <c r="A530" s="114">
        <v>32921</v>
      </c>
      <c r="C530" s="115" t="s">
        <v>305</v>
      </c>
      <c r="D530" s="106">
        <v>26000</v>
      </c>
      <c r="E530" s="106"/>
      <c r="F530" s="106"/>
      <c r="G530" s="106"/>
      <c r="H530" s="106"/>
      <c r="I530" s="106">
        <v>26000</v>
      </c>
      <c r="J530" s="106"/>
      <c r="K530" s="106"/>
      <c r="L530" s="106"/>
      <c r="M530" s="106"/>
      <c r="N530" s="106"/>
    </row>
    <row r="531" spans="1:14" ht="12.75">
      <c r="A531" s="114">
        <v>3299</v>
      </c>
      <c r="C531" s="197" t="s">
        <v>306</v>
      </c>
      <c r="D531" s="199">
        <f>SUM(D532)</f>
        <v>6000</v>
      </c>
      <c r="E531" s="106"/>
      <c r="F531" s="106"/>
      <c r="G531" s="106"/>
      <c r="H531" s="106"/>
      <c r="I531" s="199">
        <f>SUM(I532)</f>
        <v>6000</v>
      </c>
      <c r="J531" s="106"/>
      <c r="K531" s="106"/>
      <c r="L531" s="106"/>
      <c r="M531" s="106"/>
      <c r="N531" s="106"/>
    </row>
    <row r="532" spans="1:14" ht="12.75">
      <c r="A532" s="114">
        <v>32991</v>
      </c>
      <c r="C532" s="115" t="s">
        <v>306</v>
      </c>
      <c r="D532" s="106">
        <v>6000</v>
      </c>
      <c r="E532" s="106"/>
      <c r="F532" s="106"/>
      <c r="G532" s="106"/>
      <c r="H532" s="106"/>
      <c r="I532" s="106">
        <v>6000</v>
      </c>
      <c r="J532" s="106"/>
      <c r="K532" s="106"/>
      <c r="L532" s="106"/>
      <c r="M532" s="106"/>
      <c r="N532" s="106"/>
    </row>
    <row r="533" spans="1:14" ht="12.75">
      <c r="A533" s="163">
        <v>34</v>
      </c>
      <c r="B533" s="163"/>
      <c r="C533" s="164" t="s">
        <v>70</v>
      </c>
      <c r="D533" s="165">
        <f>SUM(D534)</f>
        <v>17000</v>
      </c>
      <c r="E533" s="106"/>
      <c r="F533" s="106"/>
      <c r="G533" s="106"/>
      <c r="H533" s="106"/>
      <c r="I533" s="165">
        <f>SUM(I534)</f>
        <v>17000</v>
      </c>
      <c r="J533" s="106"/>
      <c r="K533" s="106"/>
      <c r="L533" s="106"/>
      <c r="M533" s="206">
        <v>17000</v>
      </c>
      <c r="N533" s="206">
        <v>17000</v>
      </c>
    </row>
    <row r="534" spans="1:14" ht="12.75">
      <c r="A534" s="179">
        <v>343</v>
      </c>
      <c r="B534" s="179"/>
      <c r="C534" s="180" t="s">
        <v>33</v>
      </c>
      <c r="D534" s="181">
        <f>SUM(D535)</f>
        <v>17000</v>
      </c>
      <c r="E534" s="106"/>
      <c r="F534" s="106"/>
      <c r="G534" s="106"/>
      <c r="H534" s="106"/>
      <c r="I534" s="181">
        <f>SUM(I535)</f>
        <v>17000</v>
      </c>
      <c r="J534" s="106"/>
      <c r="K534" s="106"/>
      <c r="L534" s="106"/>
      <c r="M534" s="106"/>
      <c r="N534" s="106"/>
    </row>
    <row r="535" spans="1:14" ht="12.75">
      <c r="A535" s="114">
        <v>3431</v>
      </c>
      <c r="C535" s="197" t="s">
        <v>307</v>
      </c>
      <c r="D535" s="199">
        <f>SUM(D536)</f>
        <v>17000</v>
      </c>
      <c r="E535" s="106"/>
      <c r="F535" s="106"/>
      <c r="G535" s="106"/>
      <c r="H535" s="106"/>
      <c r="I535" s="199">
        <f>SUM(I536)</f>
        <v>17000</v>
      </c>
      <c r="J535" s="106"/>
      <c r="K535" s="106"/>
      <c r="L535" s="106"/>
      <c r="M535" s="106"/>
      <c r="N535" s="106"/>
    </row>
    <row r="536" spans="1:14" ht="12.75">
      <c r="A536" s="114">
        <v>34311</v>
      </c>
      <c r="C536" s="115" t="s">
        <v>307</v>
      </c>
      <c r="D536" s="106">
        <v>17000</v>
      </c>
      <c r="E536" s="106"/>
      <c r="F536" s="106"/>
      <c r="G536" s="106"/>
      <c r="H536" s="106"/>
      <c r="I536" s="106">
        <v>17000</v>
      </c>
      <c r="J536" s="106"/>
      <c r="K536" s="106"/>
      <c r="L536" s="106"/>
      <c r="M536" s="106"/>
      <c r="N536" s="106"/>
    </row>
    <row r="537" spans="1:14" ht="12.75">
      <c r="A537" s="163">
        <v>42</v>
      </c>
      <c r="B537" s="163"/>
      <c r="C537" s="164" t="s">
        <v>308</v>
      </c>
      <c r="D537" s="165">
        <f>SUM(D539,D542)</f>
        <v>40000</v>
      </c>
      <c r="E537" s="106"/>
      <c r="F537" s="106"/>
      <c r="G537" s="106"/>
      <c r="H537" s="106"/>
      <c r="I537" s="165">
        <f>SUM(I539,I542)</f>
        <v>40000</v>
      </c>
      <c r="J537" s="106"/>
      <c r="K537" s="106"/>
      <c r="L537" s="106"/>
      <c r="M537" s="206">
        <v>40000</v>
      </c>
      <c r="N537" s="206">
        <v>40000</v>
      </c>
    </row>
    <row r="538" spans="1:14" ht="12.75">
      <c r="A538" s="179">
        <v>422</v>
      </c>
      <c r="B538" s="179"/>
      <c r="C538" s="180" t="s">
        <v>309</v>
      </c>
      <c r="D538" s="181">
        <f>SUM(D539,D542)</f>
        <v>40000</v>
      </c>
      <c r="E538" s="106"/>
      <c r="F538" s="106"/>
      <c r="G538" s="106"/>
      <c r="H538" s="106"/>
      <c r="I538" s="181">
        <f>SUM(I539,I542)</f>
        <v>40000</v>
      </c>
      <c r="J538" s="106"/>
      <c r="K538" s="106"/>
      <c r="L538" s="106"/>
      <c r="M538" s="106"/>
      <c r="N538" s="106"/>
    </row>
    <row r="539" spans="1:14" ht="12.75">
      <c r="A539" s="114">
        <v>4221</v>
      </c>
      <c r="C539" s="197" t="s">
        <v>310</v>
      </c>
      <c r="D539" s="199">
        <f>SUM(D540:D541)</f>
        <v>20000</v>
      </c>
      <c r="E539" s="106"/>
      <c r="F539" s="106"/>
      <c r="G539" s="106"/>
      <c r="H539" s="106"/>
      <c r="I539" s="199">
        <f>SUM(I540:I541)</f>
        <v>20000</v>
      </c>
      <c r="J539" s="106"/>
      <c r="K539" s="106"/>
      <c r="L539" s="106"/>
      <c r="M539" s="106"/>
      <c r="N539" s="106"/>
    </row>
    <row r="540" spans="1:14" ht="12.75">
      <c r="A540" s="114">
        <v>42211</v>
      </c>
      <c r="C540" s="115" t="s">
        <v>179</v>
      </c>
      <c r="D540" s="106">
        <v>10000</v>
      </c>
      <c r="E540" s="106"/>
      <c r="F540" s="106"/>
      <c r="G540" s="106"/>
      <c r="H540" s="106"/>
      <c r="I540" s="106">
        <v>10000</v>
      </c>
      <c r="J540" s="106"/>
      <c r="K540" s="106"/>
      <c r="L540" s="106"/>
      <c r="M540" s="106"/>
      <c r="N540" s="106"/>
    </row>
    <row r="541" spans="1:14" ht="12.75">
      <c r="A541" s="114">
        <v>42212</v>
      </c>
      <c r="C541" s="115" t="s">
        <v>311</v>
      </c>
      <c r="D541" s="106">
        <v>10000</v>
      </c>
      <c r="E541" s="106"/>
      <c r="F541" s="106"/>
      <c r="G541" s="106"/>
      <c r="H541" s="106"/>
      <c r="I541" s="106">
        <v>10000</v>
      </c>
      <c r="J541" s="106"/>
      <c r="K541" s="106"/>
      <c r="L541" s="106"/>
      <c r="M541" s="106"/>
      <c r="N541" s="106"/>
    </row>
    <row r="542" spans="1:14" ht="12.75">
      <c r="A542" s="114">
        <v>4223</v>
      </c>
      <c r="C542" s="197" t="s">
        <v>312</v>
      </c>
      <c r="D542" s="199">
        <f>SUM(D543)</f>
        <v>20000</v>
      </c>
      <c r="E542" s="106"/>
      <c r="F542" s="106"/>
      <c r="G542" s="106"/>
      <c r="H542" s="106"/>
      <c r="I542" s="199">
        <f>SUM(I543)</f>
        <v>20000</v>
      </c>
      <c r="J542" s="106"/>
      <c r="K542" s="106"/>
      <c r="L542" s="106"/>
      <c r="M542" s="106"/>
      <c r="N542" s="106"/>
    </row>
    <row r="543" spans="1:14" ht="12.75">
      <c r="A543" s="114">
        <v>42231</v>
      </c>
      <c r="C543" s="115" t="s">
        <v>313</v>
      </c>
      <c r="D543" s="106">
        <v>20000</v>
      </c>
      <c r="E543" s="106"/>
      <c r="F543" s="106"/>
      <c r="G543" s="106"/>
      <c r="H543" s="106"/>
      <c r="I543" s="106">
        <v>20000</v>
      </c>
      <c r="J543" s="106"/>
      <c r="K543" s="106"/>
      <c r="L543" s="106"/>
      <c r="M543" s="106"/>
      <c r="N543" s="106"/>
    </row>
    <row r="544" spans="1:14" ht="12.75">
      <c r="A544" s="163"/>
      <c r="B544" s="163"/>
      <c r="C544" s="164"/>
      <c r="D544" s="106"/>
      <c r="E544" s="106"/>
      <c r="F544" s="106"/>
      <c r="G544" s="106"/>
      <c r="H544" s="106"/>
      <c r="I544" s="165"/>
      <c r="J544" s="106"/>
      <c r="K544" s="106"/>
      <c r="L544" s="106"/>
      <c r="M544" s="106"/>
      <c r="N544" s="106"/>
    </row>
    <row r="545" spans="1:14" ht="12.75">
      <c r="A545" s="179"/>
      <c r="B545" s="179"/>
      <c r="C545" s="180"/>
      <c r="D545" s="106"/>
      <c r="E545" s="106"/>
      <c r="F545" s="106"/>
      <c r="G545" s="106"/>
      <c r="H545" s="106"/>
      <c r="I545" s="181"/>
      <c r="J545" s="106"/>
      <c r="K545" s="106"/>
      <c r="L545" s="106"/>
      <c r="M545" s="106"/>
      <c r="N545" s="106"/>
    </row>
    <row r="546" spans="3:14" ht="12.75">
      <c r="C546" s="197"/>
      <c r="D546" s="106"/>
      <c r="E546" s="106"/>
      <c r="F546" s="106"/>
      <c r="G546" s="106"/>
      <c r="H546" s="106"/>
      <c r="I546" s="199"/>
      <c r="J546" s="106"/>
      <c r="K546" s="106"/>
      <c r="L546" s="106"/>
      <c r="M546" s="106"/>
      <c r="N546" s="106"/>
    </row>
    <row r="547" spans="3:14" ht="12.75">
      <c r="C547" s="197" t="s">
        <v>347</v>
      </c>
      <c r="D547" s="199" t="s">
        <v>321</v>
      </c>
      <c r="E547" s="106"/>
      <c r="G547" s="106"/>
      <c r="H547" s="199" t="s">
        <v>322</v>
      </c>
      <c r="I547" s="106"/>
      <c r="J547" s="106"/>
      <c r="K547" s="106"/>
      <c r="L547" s="106"/>
      <c r="M547" s="106"/>
      <c r="N547" s="106"/>
    </row>
    <row r="548" spans="4:14" ht="12.75"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</row>
    <row r="549" spans="4:14" ht="12.75"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</row>
    <row r="550" spans="4:14" ht="12.75"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</row>
    <row r="551" spans="4:14" ht="12.75"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</row>
    <row r="552" spans="4:14" ht="12.75"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</row>
    <row r="553" spans="4:14" ht="12.75"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</row>
    <row r="554" spans="4:14" ht="12.75"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</row>
    <row r="555" spans="4:14" ht="12.75"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</row>
    <row r="556" spans="4:14" ht="12.75"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</row>
    <row r="557" spans="4:14" ht="12.75"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</row>
    <row r="558" spans="4:14" ht="12.75"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</row>
    <row r="559" spans="4:14" ht="12.75"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</row>
    <row r="560" spans="4:14" ht="12.75"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</row>
    <row r="561" spans="4:14" ht="12.75"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</row>
    <row r="562" spans="4:14" ht="12.75"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</row>
    <row r="563" spans="4:14" ht="12.75"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</row>
    <row r="564" spans="4:14" ht="12.75"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</row>
    <row r="565" spans="4:14" ht="12.75"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</row>
    <row r="566" spans="4:14" ht="12.75"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</row>
    <row r="567" spans="4:14" ht="12.75"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</row>
    <row r="568" spans="4:14" ht="12.75"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</row>
    <row r="569" spans="4:14" ht="12.75"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</row>
    <row r="570" spans="4:14" ht="12.75"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</row>
    <row r="571" spans="4:14" ht="12.75"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</row>
    <row r="572" spans="4:14" ht="12.75"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</row>
    <row r="573" spans="4:14" ht="12.75"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</row>
    <row r="574" spans="4:14" ht="12.75"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</row>
    <row r="575" spans="4:14" ht="12.75"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</row>
    <row r="576" spans="4:14" ht="12.75"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</row>
    <row r="577" spans="4:14" ht="12.75"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</row>
    <row r="578" spans="4:14" ht="12.75"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</row>
    <row r="579" spans="4:14" ht="12.75"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</row>
    <row r="580" spans="4:14" ht="12.75"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</row>
    <row r="581" spans="4:14" ht="12.75"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</row>
    <row r="582" spans="4:14" ht="12.75"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</row>
    <row r="583" spans="4:14" ht="12.75"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</row>
  </sheetData>
  <sheetProtection/>
  <mergeCells count="1">
    <mergeCell ref="A1:N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1" r:id="rId3"/>
  <headerFooter alignWithMargins="0">
    <oddFooter>&amp;R&amp;P</oddFooter>
  </headerFooter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</cp:lastModifiedBy>
  <cp:lastPrinted>2016-10-04T11:36:13Z</cp:lastPrinted>
  <dcterms:created xsi:type="dcterms:W3CDTF">2013-09-11T11:00:21Z</dcterms:created>
  <dcterms:modified xsi:type="dcterms:W3CDTF">2016-10-04T11:38:11Z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